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lios\OneDrive\Desktop\Helios\BOT\2021\"/>
    </mc:Choice>
  </mc:AlternateContent>
  <bookViews>
    <workbookView xWindow="0" yWindow="0" windowWidth="19200" windowHeight="11595" activeTab="3"/>
  </bookViews>
  <sheets>
    <sheet name="Instruction" sheetId="1" r:id="rId1"/>
    <sheet name="Reimbursement Form" sheetId="2" r:id="rId2"/>
    <sheet name="Code &amp; Signature" sheetId="3" r:id="rId3"/>
    <sheet name="Complete Budget Codes"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5" i="4" l="1"/>
  <c r="P134" i="4"/>
  <c r="P136" i="4" s="1"/>
  <c r="H134" i="4"/>
  <c r="G134" i="4"/>
  <c r="E134" i="4"/>
  <c r="D134" i="4"/>
  <c r="L132" i="4"/>
  <c r="M132" i="4" s="1"/>
  <c r="K132" i="4"/>
  <c r="L124" i="4"/>
  <c r="M124" i="4" s="1"/>
  <c r="K124" i="4"/>
  <c r="J124" i="4"/>
  <c r="L114" i="4"/>
  <c r="M114" i="4" s="1"/>
  <c r="K114" i="4"/>
  <c r="J114" i="4"/>
  <c r="L96" i="4"/>
  <c r="M96" i="4" s="1"/>
  <c r="K96" i="4"/>
  <c r="J96" i="4"/>
  <c r="M85" i="4"/>
  <c r="L85" i="4"/>
  <c r="K85" i="4"/>
  <c r="J85" i="4"/>
  <c r="L72" i="4"/>
  <c r="M72" i="4" s="1"/>
  <c r="K72" i="4"/>
  <c r="S46" i="4"/>
  <c r="F29" i="4"/>
  <c r="S28" i="4"/>
  <c r="F28" i="4"/>
  <c r="F134" i="4" s="1"/>
  <c r="F27" i="4"/>
  <c r="L24" i="4"/>
  <c r="M24" i="4" s="1"/>
  <c r="K24" i="4"/>
  <c r="J24" i="4"/>
  <c r="S2" i="4"/>
  <c r="P135" i="4" l="1"/>
</calcChain>
</file>

<file path=xl/comments1.xml><?xml version="1.0" encoding="utf-8"?>
<comments xmlns="http://schemas.openxmlformats.org/spreadsheetml/2006/main">
  <authors>
    <author>AHMSupport</author>
  </authors>
  <commentList>
    <comment ref="P26" authorId="0" shapeId="0">
      <text>
        <r>
          <rPr>
            <b/>
            <sz val="9"/>
            <color indexed="81"/>
            <rFont val="Tahoma"/>
            <family val="2"/>
          </rPr>
          <t>AHMSupport:</t>
        </r>
        <r>
          <rPr>
            <sz val="9"/>
            <color indexed="81"/>
            <rFont val="Tahoma"/>
            <family val="2"/>
          </rPr>
          <t xml:space="preserve">
Thompson (Plymouth/Broadway) went out of business.</t>
        </r>
      </text>
    </comment>
    <comment ref="P27" authorId="0" shapeId="0">
      <text>
        <r>
          <rPr>
            <b/>
            <sz val="9"/>
            <color indexed="81"/>
            <rFont val="Tahoma"/>
            <family val="2"/>
          </rPr>
          <t>AHMSupport:</t>
        </r>
        <r>
          <rPr>
            <sz val="9"/>
            <color indexed="81"/>
            <rFont val="Tahoma"/>
            <family val="2"/>
          </rPr>
          <t xml:space="preserve">
BoT to decide.  DLT provide comments if applicable.  Dec DLT discussion.</t>
        </r>
      </text>
    </comment>
    <comment ref="C40" authorId="0" shapeId="0">
      <text>
        <r>
          <rPr>
            <b/>
            <sz val="9"/>
            <color indexed="81"/>
            <rFont val="Tahoma"/>
            <family val="2"/>
          </rPr>
          <t>AHMSupport:</t>
        </r>
        <r>
          <rPr>
            <sz val="9"/>
            <color indexed="81"/>
            <rFont val="Tahoma"/>
            <family val="2"/>
          </rPr>
          <t xml:space="preserve">
E.g. Extra semon. Appreciation.</t>
        </r>
      </text>
    </comment>
    <comment ref="U70" authorId="0" shapeId="0">
      <text>
        <r>
          <rPr>
            <b/>
            <sz val="9"/>
            <color indexed="81"/>
            <rFont val="Tahoma"/>
            <family val="2"/>
          </rPr>
          <t>AHMSupport:</t>
        </r>
        <r>
          <rPr>
            <sz val="9"/>
            <color indexed="81"/>
            <rFont val="Tahoma"/>
            <family val="2"/>
          </rPr>
          <t xml:space="preserve">
Postponed to AFTER construction completion.</t>
        </r>
      </text>
    </comment>
    <comment ref="P71" authorId="0" shapeId="0">
      <text>
        <r>
          <rPr>
            <b/>
            <sz val="9"/>
            <color indexed="81"/>
            <rFont val="Tahoma"/>
            <family val="2"/>
          </rPr>
          <t>AHMSupport:</t>
        </r>
        <r>
          <rPr>
            <sz val="9"/>
            <color indexed="81"/>
            <rFont val="Tahoma"/>
            <family val="2"/>
          </rPr>
          <t xml:space="preserve">
Covered by BEC in 2022</t>
        </r>
      </text>
    </comment>
    <comment ref="P78" authorId="0" shapeId="0">
      <text>
        <r>
          <rPr>
            <b/>
            <sz val="9"/>
            <color indexed="81"/>
            <rFont val="Tahoma"/>
            <family val="2"/>
          </rPr>
          <t>AHMSupport:</t>
        </r>
        <r>
          <rPr>
            <sz val="9"/>
            <color indexed="81"/>
            <rFont val="Tahoma"/>
            <family val="2"/>
          </rPr>
          <t xml:space="preserve">
$150+Travel per event</t>
        </r>
      </text>
    </comment>
  </commentList>
</comments>
</file>

<file path=xl/sharedStrings.xml><?xml version="1.0" encoding="utf-8"?>
<sst xmlns="http://schemas.openxmlformats.org/spreadsheetml/2006/main" count="422" uniqueCount="347">
  <si>
    <t>Ann Arbor Chinese Christian Church, SBC</t>
  </si>
  <si>
    <t>Example:</t>
  </si>
  <si>
    <t>Item #</t>
  </si>
  <si>
    <t>Dept./Ministry</t>
  </si>
  <si>
    <t>Account Code</t>
  </si>
  <si>
    <t>Description</t>
  </si>
  <si>
    <t>Amount</t>
  </si>
  <si>
    <t>Receipt attached (Y/N)</t>
  </si>
  <si>
    <t>Children Education</t>
  </si>
  <si>
    <t>Grade 1&amp;2 material</t>
  </si>
  <si>
    <t>Y</t>
  </si>
  <si>
    <t>Grade 3&amp;4 material</t>
  </si>
  <si>
    <t>Total</t>
  </si>
  <si>
    <t>For church finance team only</t>
  </si>
  <si>
    <t>Check date</t>
  </si>
  <si>
    <t>Check number</t>
  </si>
  <si>
    <t>Check amount</t>
  </si>
  <si>
    <t>Date:</t>
  </si>
  <si>
    <t>Ministry:</t>
  </si>
  <si>
    <t>(Cantonese/English/Mandarin)</t>
  </si>
  <si>
    <t>Email address:</t>
  </si>
  <si>
    <t>Team leader signature:</t>
  </si>
  <si>
    <t xml:space="preserve">Fund: </t>
  </si>
  <si>
    <t>Please enter all yellow highlighted boxes</t>
  </si>
  <si>
    <t>(General / Mission / Love / Building)</t>
  </si>
  <si>
    <t>Account code for reimbursement:</t>
  </si>
  <si>
    <t>Ministry</t>
  </si>
  <si>
    <t>Categories</t>
  </si>
  <si>
    <t>Primary Signature</t>
  </si>
  <si>
    <t xml:space="preserve">Secondary Signature </t>
  </si>
  <si>
    <t>Cross Ministry</t>
  </si>
  <si>
    <t>Churchwide Picnic/Fellowship/Celebrations</t>
  </si>
  <si>
    <t>Yongjian Chen</t>
  </si>
  <si>
    <t>Qingyuan Li</t>
  </si>
  <si>
    <t>Lunch subsidy for pastors and teachers</t>
  </si>
  <si>
    <t>Shen Xiaoping</t>
  </si>
  <si>
    <t>Sung-Ping Cheng</t>
  </si>
  <si>
    <t>Worship License</t>
  </si>
  <si>
    <t>Tommy Chang</t>
  </si>
  <si>
    <t>Luohui Long</t>
  </si>
  <si>
    <t>Outside Speaker Fee, Hospitality, and Transportation</t>
  </si>
  <si>
    <t>BoT</t>
  </si>
  <si>
    <t>Local Mission, Short Term Mission, EE</t>
  </si>
  <si>
    <t>Kezhong Zhang</t>
  </si>
  <si>
    <t>BMC</t>
  </si>
  <si>
    <t>Services and Utilities</t>
  </si>
  <si>
    <t>Wanli Hsu</t>
  </si>
  <si>
    <t>Dawei</t>
  </si>
  <si>
    <t>Supplies and Consumables</t>
  </si>
  <si>
    <t>Furniture/Equipment/Durable items</t>
  </si>
  <si>
    <t>Maintenance &amp; Misc.</t>
  </si>
  <si>
    <t>Children</t>
  </si>
  <si>
    <t>Education</t>
  </si>
  <si>
    <t>Shuchen Hung</t>
  </si>
  <si>
    <t>zhihong Su</t>
  </si>
  <si>
    <t>Special Events</t>
  </si>
  <si>
    <t>Zhihong Su</t>
  </si>
  <si>
    <t>Training and Misc.</t>
  </si>
  <si>
    <t>Youth</t>
  </si>
  <si>
    <t>Naeming Shiau</t>
  </si>
  <si>
    <t>Fellowship and Services</t>
  </si>
  <si>
    <t>Training and Education</t>
  </si>
  <si>
    <t>Mandarin</t>
  </si>
  <si>
    <t>Caring</t>
  </si>
  <si>
    <t>Xiaoping Shen</t>
  </si>
  <si>
    <t>Sungping Cheng</t>
  </si>
  <si>
    <t>Almon Tang</t>
  </si>
  <si>
    <t>Lishou Yang</t>
  </si>
  <si>
    <t>5L2F Fellowship</t>
  </si>
  <si>
    <t>Hsing Hsiang Huang</t>
  </si>
  <si>
    <t>Esther Fellowship</t>
  </si>
  <si>
    <t>Jenny Lin</t>
  </si>
  <si>
    <t>FAHOLO Fellowship</t>
  </si>
  <si>
    <t>Evergreen Fellowship</t>
  </si>
  <si>
    <t>Dennis Wong</t>
  </si>
  <si>
    <t>Agape Fellowship</t>
  </si>
  <si>
    <t>Grace Family Fellowship</t>
  </si>
  <si>
    <t>Evangelism</t>
  </si>
  <si>
    <t>Worship</t>
  </si>
  <si>
    <t>English</t>
  </si>
  <si>
    <t>Caring/Education/Evagelism/Worship/Fellowship</t>
  </si>
  <si>
    <t>George Lin</t>
  </si>
  <si>
    <t>Cantonese</t>
  </si>
  <si>
    <t>Kenneth Ho</t>
  </si>
  <si>
    <t>Bill Ho</t>
  </si>
  <si>
    <t>The reimbursement form should be endorsed by the primary signature person of corresponding ministry as listed above. When the primary signature person is not available or if the reimbursement is for the primary person, it should be endorsed by the secondary signature person.</t>
  </si>
  <si>
    <t>For items not covered by the list above, please contact BoT at BoT@aaccc.org.</t>
  </si>
  <si>
    <t>Michael Wang</t>
  </si>
  <si>
    <t>Geng Jie</t>
  </si>
  <si>
    <t>Name (check payable to):</t>
  </si>
  <si>
    <t>Mailing address:</t>
  </si>
  <si>
    <t>Contact number:</t>
  </si>
  <si>
    <t>Other coworkers in the fellowship</t>
  </si>
  <si>
    <t>John Yuan</t>
  </si>
  <si>
    <t>Kaiyuan Zheng</t>
  </si>
  <si>
    <t>Yong Family Fellowship</t>
  </si>
  <si>
    <t>Mi Wang</t>
  </si>
  <si>
    <t>Charles Zhu</t>
  </si>
  <si>
    <r>
      <t>1.</t>
    </r>
    <r>
      <rPr>
        <sz val="7"/>
        <color theme="1"/>
        <rFont val="Times New Roman"/>
        <family val="1"/>
      </rPr>
      <t xml:space="preserve">       </t>
    </r>
  </si>
  <si>
    <t>Please enter all items and the account to be charged clearly. Items under different account codes should be listed separately.</t>
  </si>
  <si>
    <r>
      <t>2.</t>
    </r>
    <r>
      <rPr>
        <sz val="7"/>
        <color theme="1"/>
        <rFont val="Times New Roman"/>
        <family val="1"/>
      </rPr>
      <t xml:space="preserve">       </t>
    </r>
    <r>
      <rPr>
        <sz val="11"/>
        <color theme="1"/>
        <rFont val="Calibri"/>
        <family val="2"/>
        <scheme val="minor"/>
      </rPr>
      <t xml:space="preserve"> to, please contact BoT or members in the finance team before submission.</t>
    </r>
  </si>
  <si>
    <t xml:space="preserve">3.     </t>
  </si>
  <si>
    <t>Please scan and take picture of available receipts and email to the designated signature person.</t>
  </si>
  <si>
    <r>
      <t>4.</t>
    </r>
    <r>
      <rPr>
        <sz val="7"/>
        <color theme="1"/>
        <rFont val="Times New Roman"/>
        <family val="1"/>
      </rPr>
      <t xml:space="preserve">       </t>
    </r>
  </si>
  <si>
    <r>
      <t>5.</t>
    </r>
    <r>
      <rPr>
        <sz val="7"/>
        <color theme="1"/>
        <rFont val="Times New Roman"/>
        <family val="1"/>
      </rPr>
      <t xml:space="preserve">       </t>
    </r>
  </si>
  <si>
    <t>Please attach receipt whenever possible. Label the receipt with item # if more than one receipt is attached.</t>
  </si>
  <si>
    <r>
      <t xml:space="preserve">If you are reimbursing purchases for different ministries that require different signatures, </t>
    </r>
    <r>
      <rPr>
        <b/>
        <sz val="11"/>
        <color theme="1"/>
        <rFont val="Calibri"/>
        <family val="2"/>
        <scheme val="minor"/>
      </rPr>
      <t>please use separated forms and email to corresponding coworkers</t>
    </r>
    <r>
      <rPr>
        <sz val="11"/>
        <color theme="1"/>
        <rFont val="Calibri"/>
        <family val="2"/>
        <scheme val="minor"/>
      </rPr>
      <t>.</t>
    </r>
  </si>
  <si>
    <t>For ministry coworkers signing the form:</t>
  </si>
  <si>
    <t>Please follow the instruction carefully to avoid delay in processing and help keep the expense records accurately:</t>
  </si>
  <si>
    <t>Coworker should verify the reimbursement item before signing by entering his/her name on the form.</t>
  </si>
  <si>
    <r>
      <t>2.</t>
    </r>
    <r>
      <rPr>
        <sz val="7"/>
        <color theme="1"/>
        <rFont val="Times New Roman"/>
        <family val="1"/>
      </rPr>
      <t xml:space="preserve">       </t>
    </r>
    <r>
      <rPr>
        <sz val="11"/>
        <color theme="1"/>
        <rFont val="Calibri"/>
        <family val="2"/>
        <scheme val="minor"/>
      </rPr>
      <t xml:space="preserve"> </t>
    </r>
  </si>
  <si>
    <r>
      <t xml:space="preserve">Ministry coworker should forward the receipt(s) together with the signed form to </t>
    </r>
    <r>
      <rPr>
        <b/>
        <sz val="11"/>
        <color rgb="FFC00000"/>
        <rFont val="Calibri"/>
        <family val="2"/>
        <scheme val="minor"/>
      </rPr>
      <t>reimburse.aaccc@gmail.com</t>
    </r>
    <r>
      <rPr>
        <sz val="11"/>
        <color theme="1"/>
        <rFont val="Calibri"/>
        <family val="2"/>
        <scheme val="minor"/>
      </rPr>
      <t xml:space="preserve">. </t>
    </r>
  </si>
  <si>
    <r>
      <t>6.</t>
    </r>
    <r>
      <rPr>
        <sz val="7"/>
        <color theme="1"/>
        <rFont val="Times New Roman"/>
        <family val="1"/>
      </rPr>
      <t xml:space="preserve">       </t>
    </r>
  </si>
  <si>
    <t>Only forms with ministry coworker signature and sent from the ministry coworker will be processed.</t>
  </si>
  <si>
    <t>(Type in by corresponding ministry coworker)</t>
  </si>
  <si>
    <r>
      <t xml:space="preserve">The form should be emailed to the signature person and then forward to </t>
    </r>
    <r>
      <rPr>
        <b/>
        <sz val="10"/>
        <color theme="1"/>
        <rFont val="Calibri"/>
        <family val="2"/>
        <scheme val="minor"/>
      </rPr>
      <t>reimburse.aaccc@gmail.com</t>
    </r>
    <r>
      <rPr>
        <sz val="10"/>
        <color theme="1"/>
        <rFont val="Calibri"/>
        <family val="2"/>
        <scheme val="minor"/>
      </rPr>
      <t xml:space="preserve"> </t>
    </r>
    <r>
      <rPr>
        <b/>
        <sz val="10"/>
        <color rgb="FFC00000"/>
        <rFont val="Calibri"/>
        <family val="2"/>
        <scheme val="minor"/>
      </rPr>
      <t>ONLY</t>
    </r>
    <r>
      <rPr>
        <sz val="10"/>
        <color theme="1"/>
        <rFont val="Calibri"/>
        <family val="2"/>
        <scheme val="minor"/>
      </rPr>
      <t xml:space="preserve"> by the signing ministry coworker.</t>
    </r>
  </si>
  <si>
    <t>Please look up coworker email addresses in church directory.</t>
  </si>
  <si>
    <t>2020 Acc Code</t>
  </si>
  <si>
    <t>2021 Acc Code</t>
  </si>
  <si>
    <t>Employee Benefits</t>
  </si>
  <si>
    <t>BOT</t>
  </si>
  <si>
    <t>2020/2021 Expense Reimbursement Request Form</t>
  </si>
  <si>
    <t>For account code and signature person, please refer to the "Code and signature person" sheet in this file. If you are not sure which account it should be charged to, please refer to the complete budget page or contact BoT or members in the finance team before submission.</t>
  </si>
  <si>
    <t>2021 Budget Codes</t>
  </si>
  <si>
    <t>Ministry subtotal 2018</t>
  </si>
  <si>
    <t>Ministry subtotal 2019</t>
  </si>
  <si>
    <t>% change from 2018</t>
  </si>
  <si>
    <t>Category</t>
  </si>
  <si>
    <t>Sub</t>
  </si>
  <si>
    <t>Item</t>
  </si>
  <si>
    <t>2020 Codes</t>
  </si>
  <si>
    <t>2020 Code</t>
  </si>
  <si>
    <t>2021 Codes</t>
  </si>
  <si>
    <t>DLT</t>
  </si>
  <si>
    <t>org. fee</t>
  </si>
  <si>
    <t>Donation SBC, MSBC, MCCA, etc.</t>
  </si>
  <si>
    <t>Replace GDBA with MSBC</t>
  </si>
  <si>
    <t>org support</t>
  </si>
  <si>
    <t>Donation to mission/publish organization</t>
  </si>
  <si>
    <t>Churchwide</t>
  </si>
  <si>
    <t>Seminary Student Scholarships</t>
  </si>
  <si>
    <t>Conference or Training Financial Aid</t>
  </si>
  <si>
    <t>Include pastor eduction subsidy</t>
  </si>
  <si>
    <t>Deacon board training material / retreat</t>
  </si>
  <si>
    <t>Churchwide Picnic/fellowship, new year celebration, Retreat Speaker fees</t>
  </si>
  <si>
    <t>Add $2500 for retreat since 2016</t>
  </si>
  <si>
    <t>Spring retreat</t>
  </si>
  <si>
    <t>Subsidized Sunday Lunch for pastors &amp; teachers</t>
  </si>
  <si>
    <t>share code with Mandarin Caring new comer lunch</t>
  </si>
  <si>
    <t>20405*</t>
  </si>
  <si>
    <t>Remain the same</t>
  </si>
  <si>
    <t>*share with Mand newcomer</t>
  </si>
  <si>
    <t>Churchwide worship/license (CCLI, M2000)</t>
  </si>
  <si>
    <t xml:space="preserve">External Worship speaker (include mileage or transportation) </t>
  </si>
  <si>
    <t>Increase speaker fee per session</t>
  </si>
  <si>
    <t>Evang./Revival Meeting speaker fee, hospitality, and transportation</t>
  </si>
  <si>
    <t>MTF</t>
  </si>
  <si>
    <t>Local Mission</t>
  </si>
  <si>
    <t>Local mission, travel for missionary speakers</t>
  </si>
  <si>
    <t>short term mission</t>
  </si>
  <si>
    <t>AACCC Short term mission</t>
  </si>
  <si>
    <t>Evangelical training</t>
  </si>
  <si>
    <t>Evangelism training</t>
  </si>
  <si>
    <t>change from EE training to evangelism training</t>
  </si>
  <si>
    <t>Overseas Missionary Support</t>
  </si>
  <si>
    <t>Send Int'l (Law, Boobie &amp; Michelle)</t>
  </si>
  <si>
    <t>TEAM (Leibowtz, Jack--Hong Kong)</t>
  </si>
  <si>
    <t>World Team (Gibson, Sean--Taiwan)</t>
  </si>
  <si>
    <t>OMF (Wei-ching &amp; Chris Pang--Hongkong)</t>
  </si>
  <si>
    <t>OMF (Quankai Li--Germany)</t>
  </si>
  <si>
    <t>Calmes Family</t>
  </si>
  <si>
    <t>2014 Change to ShengGuan CCC</t>
  </si>
  <si>
    <t>Word of Life (Steiner--Taiwan)</t>
  </si>
  <si>
    <t>Substitution TBD</t>
  </si>
  <si>
    <t>CCC: Tim and Tina in China Since 2010</t>
  </si>
  <si>
    <t>Mission</t>
  </si>
  <si>
    <t>Building</t>
  </si>
  <si>
    <t>External Facility Rental</t>
  </si>
  <si>
    <t>Need to adjust back to full amlunt next year</t>
  </si>
  <si>
    <t>Sunday Altar Flower</t>
  </si>
  <si>
    <t>Salary</t>
  </si>
  <si>
    <t>Salary for Chinese Pastor</t>
  </si>
  <si>
    <t>2% inflation rate adjustment. Include youth pastor starting salary</t>
  </si>
  <si>
    <t>Salary for Youth Pastor</t>
  </si>
  <si>
    <t>Inflation and seniority increase</t>
  </si>
  <si>
    <t>Annual and seniority increase</t>
  </si>
  <si>
    <t>Salary for Administrator</t>
  </si>
  <si>
    <t>DLT must provide guidance before 126</t>
  </si>
  <si>
    <t>Direct benefit</t>
  </si>
  <si>
    <t>Medical &amp; Dental Insurance Supplement</t>
  </si>
  <si>
    <t>Full year for 2.5 employees (with couples) and 4 kids</t>
  </si>
  <si>
    <t>Premium increase</t>
  </si>
  <si>
    <t>Term Life Insurance Supplement</t>
  </si>
  <si>
    <t>&lt;=19:59 hours, no medical benefit.</t>
  </si>
  <si>
    <t>Long Term Disability Insurance Supplement</t>
  </si>
  <si>
    <t>Retirement Contribution</t>
  </si>
  <si>
    <t>For staff and pastors</t>
  </si>
  <si>
    <t>Other benefit (for Pastors only)</t>
  </si>
  <si>
    <t>Education Allowance (General)</t>
  </si>
  <si>
    <t>Proportional to salary</t>
  </si>
  <si>
    <t>Education Allowance (Degree)</t>
  </si>
  <si>
    <t>For Pastors only</t>
  </si>
  <si>
    <t>Pastoral dependent particpation allowance for church event</t>
  </si>
  <si>
    <t>Automobile mileage for ministry / visitation</t>
  </si>
  <si>
    <t>Conventions/conferences</t>
  </si>
  <si>
    <t>Hospitality</t>
  </si>
  <si>
    <t>Pastoral compensation/appreciation</t>
  </si>
  <si>
    <t>Previously in Misc. Item</t>
  </si>
  <si>
    <t>Other</t>
  </si>
  <si>
    <t>Worker compensation</t>
  </si>
  <si>
    <t>Property liability insurance</t>
  </si>
  <si>
    <t>For anyone who gets injured at church.  A part of Liability</t>
  </si>
  <si>
    <t>*21182</t>
  </si>
  <si>
    <t>Margin for non-budget or over-budget items</t>
  </si>
  <si>
    <t>*21184</t>
  </si>
  <si>
    <t>New item</t>
  </si>
  <si>
    <t>Support for Eda</t>
  </si>
  <si>
    <t>Based on sabbatical amount distributed in 3 years</t>
  </si>
  <si>
    <t xml:space="preserve">3 year commitment ended </t>
  </si>
  <si>
    <t>Ads</t>
  </si>
  <si>
    <t>Cleaning service &amp; Supplies</t>
  </si>
  <si>
    <t>Electricity + Gas</t>
  </si>
  <si>
    <t>False Alarm</t>
  </si>
  <si>
    <t>Estimate 5 times</t>
  </si>
  <si>
    <t>Lawn Care</t>
  </si>
  <si>
    <t>Seeding, landscape improvement</t>
  </si>
  <si>
    <t>Phone/Cable and cell phone services</t>
  </si>
  <si>
    <t>Security Svc</t>
  </si>
  <si>
    <t>~$55/month</t>
  </si>
  <si>
    <t>Snow Removal</t>
  </si>
  <si>
    <t>11 times included + salting + addition</t>
  </si>
  <si>
    <t>Website host/management/Zoom/Online offering fee</t>
  </si>
  <si>
    <t>Contract finished</t>
  </si>
  <si>
    <t>For domain name, zoom, etc</t>
  </si>
  <si>
    <t>Church Van (maintenance, gas, registration, etc)</t>
  </si>
  <si>
    <t>Insurance, maintanence, gas, etc</t>
  </si>
  <si>
    <t>Water + Other</t>
  </si>
  <si>
    <t>Computer supplies</t>
  </si>
  <si>
    <t>Xerox supplies</t>
  </si>
  <si>
    <t>Kitchen &amp; bathroom supplies</t>
  </si>
  <si>
    <t>Stationary (include postage)</t>
  </si>
  <si>
    <t>AV (bulbs, cable, etc)</t>
  </si>
  <si>
    <t>Microphones, music stands</t>
  </si>
  <si>
    <t>Furniture / Equipment / Durable items</t>
  </si>
  <si>
    <t>Classroom Chalkboards</t>
  </si>
  <si>
    <t>Computer (splitted in 2014)</t>
  </si>
  <si>
    <t>Laptops for 2 pastors and classroom media</t>
  </si>
  <si>
    <t>Tablet for classroom plus 2 computers (replacing old systems)</t>
  </si>
  <si>
    <t>For upgrade and new purchase</t>
  </si>
  <si>
    <t>furniture's</t>
  </si>
  <si>
    <t>Monitor TV</t>
  </si>
  <si>
    <t>AV equipment</t>
  </si>
  <si>
    <t>Xerox (splitted in 2014)</t>
  </si>
  <si>
    <t>Photocopier and printer</t>
  </si>
  <si>
    <t>flooring &amp; painting</t>
  </si>
  <si>
    <t>Gardening</t>
  </si>
  <si>
    <t>Tree planting, leveling</t>
  </si>
  <si>
    <t>misc maintenance</t>
  </si>
  <si>
    <t>Dry clean of choir gowns.</t>
  </si>
  <si>
    <t>Parking lot maintenance</t>
  </si>
  <si>
    <t>Only for coating in 2018.</t>
  </si>
  <si>
    <t>Postpone till after construction</t>
  </si>
  <si>
    <t>Vent. Improvement (reroute to balance HVAC)</t>
  </si>
  <si>
    <t>Filters</t>
  </si>
  <si>
    <t>Any other plans for 2021 and beyond? Ceiling? Roof??</t>
  </si>
  <si>
    <t>Maintenance Fund (set aside for future facility needs)</t>
  </si>
  <si>
    <t>no code</t>
  </si>
  <si>
    <t>Winter Retreat  / Camp</t>
  </si>
  <si>
    <t>Outreach program</t>
  </si>
  <si>
    <t>Community Service</t>
  </si>
  <si>
    <t>Fellowship Budget</t>
  </si>
  <si>
    <t xml:space="preserve">Youth program (CD &amp; videos, books, games, food, B-day cakes, prize,  graduation party etc.) </t>
  </si>
  <si>
    <t>Outside speakers / workshops for Non-Worship</t>
  </si>
  <si>
    <t xml:space="preserve">Caring </t>
  </si>
  <si>
    <t>Bible study booklets -  2 semesters / Curriculum</t>
  </si>
  <si>
    <t>Worship training / Discipleship training from 2014</t>
  </si>
  <si>
    <t>Youth Conference / Mission Trip</t>
  </si>
  <si>
    <t>Mission trip</t>
  </si>
  <si>
    <t>External Conference</t>
  </si>
  <si>
    <t>Youth service credit and scholarship</t>
  </si>
  <si>
    <t>Summer Camp</t>
  </si>
  <si>
    <t>Children Worship (separated budget for 2013)</t>
  </si>
  <si>
    <t>Children's Church (during adult Sunday School)</t>
  </si>
  <si>
    <t>Sunday School Materials</t>
  </si>
  <si>
    <t>New Sunday school material</t>
  </si>
  <si>
    <t>*23350</t>
  </si>
  <si>
    <t>typo. Should be 20350</t>
  </si>
  <si>
    <t>Craft &amp; School Supplies</t>
  </si>
  <si>
    <t>Library Collection (books and video) and other materials</t>
  </si>
  <si>
    <t>Preschool and K: small gifts, snack, upgrade books, CD, DVD, and toys</t>
  </si>
  <si>
    <t>Special Events (e.g VBS)</t>
  </si>
  <si>
    <t>$1700 for VBS, $300 for egghunt</t>
  </si>
  <si>
    <t>Parents connection activity</t>
  </si>
  <si>
    <t>Bible reading and other rewards</t>
  </si>
  <si>
    <t>Training and Misc</t>
  </si>
  <si>
    <t>Teacher Training/revival meeting</t>
  </si>
  <si>
    <t>Revivial meeting added</t>
  </si>
  <si>
    <t xml:space="preserve">Misc. expenses (snack, nursery, etc.) </t>
  </si>
  <si>
    <t>Teacher Fellowship and other teachers connection activity, appreciation</t>
  </si>
  <si>
    <t>Team building and connection activities</t>
  </si>
  <si>
    <t>Mandarin / Main</t>
  </si>
  <si>
    <t>Caring (church wide)</t>
  </si>
  <si>
    <t>Gifts/flower for showers, wedding, funeral…</t>
  </si>
  <si>
    <t>Visitation gifts, books, and others</t>
  </si>
  <si>
    <t>New Comers Welcome</t>
  </si>
  <si>
    <t>$400 for new comer free lunch and $100 for welcome center snack</t>
  </si>
  <si>
    <t>For lunch subsidy</t>
  </si>
  <si>
    <t xml:space="preserve">Education </t>
  </si>
  <si>
    <t xml:space="preserve">Library Collection </t>
  </si>
  <si>
    <t>Adult Sunday school materials</t>
  </si>
  <si>
    <t xml:space="preserve">Fellowship </t>
  </si>
  <si>
    <t>Young family (little sheep)</t>
  </si>
  <si>
    <t xml:space="preserve">FAHOLA fellowship </t>
  </si>
  <si>
    <t>*20403</t>
  </si>
  <si>
    <t>typo. Should be 20423</t>
  </si>
  <si>
    <t xml:space="preserve">Evergreen fellowship </t>
  </si>
  <si>
    <t>Agape couple fellowship</t>
  </si>
  <si>
    <t>Grace family fellowship</t>
  </si>
  <si>
    <t>Canton fellowship</t>
  </si>
  <si>
    <t xml:space="preserve">Evangelism </t>
  </si>
  <si>
    <t>Books and Bibles and Other</t>
  </si>
  <si>
    <t xml:space="preserve">Worship </t>
  </si>
  <si>
    <t>Choir (Music Sheets, Choir Misc. Exp)</t>
  </si>
  <si>
    <t>Worship – Song Leaders, Musical Instruments,CD,Hymnbook</t>
  </si>
  <si>
    <t>worship team/instrument training</t>
  </si>
  <si>
    <t>Baptism Gifts</t>
  </si>
  <si>
    <t>New comer package</t>
  </si>
  <si>
    <t>Evangelismm, Service to the needy/community service (caring)</t>
  </si>
  <si>
    <t>Evangelism event</t>
  </si>
  <si>
    <t>English congregation picnic</t>
  </si>
  <si>
    <t>Fellowship</t>
  </si>
  <si>
    <t>Refreshments</t>
  </si>
  <si>
    <t>English congregation retreat</t>
  </si>
  <si>
    <t>Worship materials</t>
  </si>
  <si>
    <t>*20600</t>
  </si>
  <si>
    <t>error. Should be 20510</t>
  </si>
  <si>
    <t>Gifts</t>
  </si>
  <si>
    <t>Miscellaneous</t>
  </si>
  <si>
    <t>Library / Bible study materials</t>
  </si>
  <si>
    <t>Sunday school</t>
  </si>
  <si>
    <t>Evang. Meeting</t>
  </si>
  <si>
    <t>Gospel Material</t>
  </si>
  <si>
    <t>Snacks / Miscellaneous</t>
  </si>
  <si>
    <t>Special programs</t>
  </si>
  <si>
    <t>Percentage change from previous year</t>
  </si>
  <si>
    <t>Net increase</t>
  </si>
  <si>
    <t>Decrease from previous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</si>
</sst>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_([$$-409]* #,##0.00_);_([$$-409]* \(#,##0.00\);_([$$-409]* &quot;-&quot;??_);_(@_)"/>
    <numFmt numFmtId="166" formatCode="0.0000%"/>
  </numFmts>
  <fonts count="25">
    <font>
      <sz val="11"/>
      <color theme="1"/>
      <name val="Calibri"/>
      <family val="2"/>
      <scheme val="minor"/>
    </font>
    <font>
      <b/>
      <sz val="11"/>
      <color theme="1"/>
      <name val="Calibri"/>
      <family val="2"/>
      <scheme val="minor"/>
    </font>
    <font>
      <sz val="7"/>
      <color theme="1"/>
      <name val="Times New Roman"/>
      <family val="1"/>
    </font>
    <font>
      <sz val="14"/>
      <color theme="1"/>
      <name val="Calibri"/>
      <family val="2"/>
      <scheme val="minor"/>
    </font>
    <font>
      <b/>
      <sz val="18"/>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b/>
      <sz val="10"/>
      <color rgb="FFC00000"/>
      <name val="Calibri"/>
      <family val="2"/>
      <scheme val="minor"/>
    </font>
    <font>
      <sz val="11"/>
      <color rgb="FFFF0000"/>
      <name val="Calibri"/>
      <family val="2"/>
      <scheme val="minor"/>
    </font>
    <font>
      <sz val="10"/>
      <color rgb="FFFF0000"/>
      <name val="Calibri"/>
      <family val="2"/>
      <scheme val="minor"/>
    </font>
    <font>
      <sz val="10"/>
      <name val="Calibri"/>
      <family val="2"/>
      <scheme val="minor"/>
    </font>
    <font>
      <b/>
      <sz val="11"/>
      <color rgb="FFC00000"/>
      <name val="Calibri"/>
      <family val="2"/>
      <scheme val="minor"/>
    </font>
    <font>
      <sz val="20"/>
      <name val="Arial"/>
      <family val="2"/>
    </font>
    <font>
      <sz val="10"/>
      <name val="Arial"/>
      <family val="2"/>
    </font>
    <font>
      <b/>
      <sz val="10"/>
      <name val="Arial"/>
      <family val="2"/>
    </font>
    <font>
      <b/>
      <sz val="9"/>
      <name val="Arial"/>
      <family val="2"/>
    </font>
    <font>
      <b/>
      <sz val="11"/>
      <name val="Arial"/>
      <family val="2"/>
    </font>
    <font>
      <sz val="10"/>
      <name val="新細明體"/>
      <family val="1"/>
    </font>
    <font>
      <strike/>
      <sz val="10"/>
      <name val="Arial"/>
      <family val="2"/>
    </font>
    <font>
      <b/>
      <sz val="10"/>
      <color rgb="FFFF0000"/>
      <name val="Arial"/>
      <family val="2"/>
    </font>
    <font>
      <b/>
      <sz val="11"/>
      <color rgb="FFFF0000"/>
      <name val="Arial"/>
      <family val="2"/>
    </font>
    <font>
      <sz val="10"/>
      <color indexed="8"/>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14" fillId="0" borderId="0"/>
    <xf numFmtId="0" fontId="14" fillId="0" borderId="0"/>
  </cellStyleXfs>
  <cellXfs count="227">
    <xf numFmtId="0" fontId="0" fillId="0" borderId="0" xfId="0"/>
    <xf numFmtId="0" fontId="0" fillId="0" borderId="0" xfId="0" applyAlignment="1">
      <alignment vertical="center"/>
    </xf>
    <xf numFmtId="0" fontId="0" fillId="0" borderId="0" xfId="0" applyAlignment="1">
      <alignment horizontal="left" vertical="center" indent="5"/>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3" fillId="0" borderId="0" xfId="0" applyFont="1" applyAlignment="1">
      <alignment horizontal="left" vertical="center"/>
    </xf>
    <xf numFmtId="0" fontId="0" fillId="0" borderId="0" xfId="0" applyFont="1"/>
    <xf numFmtId="0" fontId="0" fillId="0" borderId="9" xfId="0" applyBorder="1" applyAlignment="1">
      <alignment vertical="center" wrapText="1"/>
    </xf>
    <xf numFmtId="0" fontId="1" fillId="0" borderId="5" xfId="0" applyFont="1" applyBorder="1" applyAlignment="1">
      <alignment vertical="center" wrapText="1"/>
    </xf>
    <xf numFmtId="0" fontId="1" fillId="0" borderId="0" xfId="0" applyFont="1"/>
    <xf numFmtId="0" fontId="1" fillId="0" borderId="6" xfId="0" applyFont="1" applyBorder="1" applyAlignment="1">
      <alignment vertical="center" wrapText="1"/>
    </xf>
    <xf numFmtId="0" fontId="1" fillId="0" borderId="4" xfId="0" applyFont="1" applyBorder="1" applyAlignment="1">
      <alignment vertical="center" wrapText="1"/>
    </xf>
    <xf numFmtId="0" fontId="0" fillId="0" borderId="6" xfId="0" applyFont="1" applyBorder="1" applyAlignment="1">
      <alignment vertical="center"/>
    </xf>
    <xf numFmtId="0" fontId="0" fillId="0" borderId="0" xfId="0" applyBorder="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7" fillId="0" borderId="0" xfId="1" applyAlignment="1">
      <alignment vertical="center"/>
    </xf>
    <xf numFmtId="0" fontId="1" fillId="0" borderId="0" xfId="0" applyFont="1" applyAlignment="1">
      <alignment vertical="center"/>
    </xf>
    <xf numFmtId="0" fontId="0" fillId="3" borderId="6" xfId="0" applyFill="1" applyBorder="1" applyAlignment="1">
      <alignment horizontal="center"/>
    </xf>
    <xf numFmtId="0" fontId="0" fillId="2" borderId="10" xfId="0" applyFill="1" applyBorder="1" applyAlignment="1">
      <alignment horizontal="left"/>
    </xf>
    <xf numFmtId="0" fontId="0" fillId="3" borderId="10" xfId="0" applyFill="1" applyBorder="1" applyAlignment="1">
      <alignment horizontal="left"/>
    </xf>
    <xf numFmtId="0" fontId="0" fillId="3" borderId="12" xfId="0" applyFill="1" applyBorder="1" applyAlignment="1">
      <alignment horizontal="left" vertical="center" wrapText="1"/>
    </xf>
    <xf numFmtId="0" fontId="1" fillId="3" borderId="11" xfId="0" applyFont="1" applyFill="1" applyBorder="1" applyAlignment="1">
      <alignment horizontal="left" vertical="center" wrapText="1"/>
    </xf>
    <xf numFmtId="0" fontId="0" fillId="3" borderId="13" xfId="0" applyFill="1" applyBorder="1" applyAlignment="1">
      <alignment horizontal="right" vertical="center" wrapText="1"/>
    </xf>
    <xf numFmtId="164" fontId="0" fillId="2" borderId="10" xfId="0" applyNumberFormat="1" applyFill="1" applyBorder="1" applyAlignment="1">
      <alignment horizontal="left" vertical="center"/>
    </xf>
    <xf numFmtId="0" fontId="0" fillId="2" borderId="10" xfId="0" applyFill="1" applyBorder="1" applyAlignment="1">
      <alignment horizontal="left" vertical="center"/>
    </xf>
    <xf numFmtId="0" fontId="5" fillId="0" borderId="4" xfId="0" applyFont="1" applyBorder="1" applyAlignment="1">
      <alignment vertical="center"/>
    </xf>
    <xf numFmtId="0" fontId="10" fillId="0" borderId="3" xfId="0" applyFont="1" applyFill="1" applyBorder="1" applyAlignment="1">
      <alignment vertical="center" wrapText="1"/>
    </xf>
    <xf numFmtId="0" fontId="9" fillId="0" borderId="0" xfId="0" applyFont="1" applyFill="1"/>
    <xf numFmtId="0" fontId="11" fillId="0" borderId="4"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vertical="center"/>
    </xf>
    <xf numFmtId="0" fontId="11" fillId="0" borderId="4" xfId="0" applyFont="1" applyBorder="1" applyAlignment="1">
      <alignment vertical="center" wrapText="1"/>
    </xf>
    <xf numFmtId="0" fontId="0" fillId="0" borderId="0" xfId="0" applyAlignment="1">
      <alignment horizontal="left" vertical="top" indent="5"/>
    </xf>
    <xf numFmtId="0" fontId="0" fillId="0" borderId="0" xfId="0" applyFont="1" applyAlignment="1">
      <alignment horizontal="left" vertical="top" indent="5"/>
    </xf>
    <xf numFmtId="0" fontId="0" fillId="0" borderId="0" xfId="0" applyAlignment="1">
      <alignment horizontal="left"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0" borderId="2" xfId="0" applyBorder="1" applyAlignment="1">
      <alignment horizontal="right" vertical="center" wrapText="1"/>
    </xf>
    <xf numFmtId="0" fontId="0" fillId="0" borderId="7" xfId="0" applyBorder="1" applyAlignment="1">
      <alignment vertical="center" wrapText="1"/>
    </xf>
    <xf numFmtId="0" fontId="0" fillId="0" borderId="2" xfId="0" applyBorder="1" applyAlignment="1">
      <alignment vertical="center" wrapText="1"/>
    </xf>
    <xf numFmtId="0" fontId="0" fillId="0" borderId="0" xfId="0" applyAlignment="1">
      <alignment horizontal="left" wrapText="1"/>
    </xf>
    <xf numFmtId="0" fontId="0" fillId="0" borderId="0" xfId="0" applyFont="1" applyAlignment="1">
      <alignment horizontal="left" wrapText="1"/>
    </xf>
    <xf numFmtId="0" fontId="1" fillId="0" borderId="7" xfId="0" applyFont="1" applyBorder="1" applyAlignment="1">
      <alignment vertical="center" wrapText="1"/>
    </xf>
    <xf numFmtId="0" fontId="1" fillId="0" borderId="8" xfId="0" applyFont="1" applyBorder="1" applyAlignment="1">
      <alignment vertical="center" wrapText="1"/>
    </xf>
    <xf numFmtId="0" fontId="0" fillId="2" borderId="14" xfId="0" applyFill="1" applyBorder="1" applyAlignment="1">
      <alignment horizontal="left"/>
    </xf>
    <xf numFmtId="0" fontId="0" fillId="2" borderId="15" xfId="0" applyFill="1" applyBorder="1" applyAlignment="1">
      <alignment horizontal="left"/>
    </xf>
    <xf numFmtId="0" fontId="5" fillId="0" borderId="0" xfId="0" applyFont="1" applyAlignment="1">
      <alignment horizontal="left" vertical="center" wrapText="1"/>
    </xf>
    <xf numFmtId="0" fontId="5" fillId="2" borderId="0" xfId="0" applyFont="1" applyFill="1"/>
    <xf numFmtId="0" fontId="0" fillId="2" borderId="0" xfId="0" applyFill="1"/>
    <xf numFmtId="0" fontId="0" fillId="0" borderId="3" xfId="0" applyBorder="1" applyAlignment="1">
      <alignment horizontal="center" vertical="center" wrapText="1"/>
    </xf>
    <xf numFmtId="0" fontId="0" fillId="0" borderId="4" xfId="0" applyBorder="1" applyAlignment="1">
      <alignment horizontal="center" vertical="center" wrapText="1"/>
    </xf>
    <xf numFmtId="165" fontId="0" fillId="0" borderId="2" xfId="0" applyNumberFormat="1" applyBorder="1" applyAlignment="1">
      <alignment vertical="center" wrapText="1"/>
    </xf>
    <xf numFmtId="165" fontId="0" fillId="0" borderId="4" xfId="0" applyNumberFormat="1" applyBorder="1" applyAlignment="1">
      <alignment vertical="center" wrapText="1"/>
    </xf>
    <xf numFmtId="0" fontId="0" fillId="2" borderId="0" xfId="0" applyFill="1" applyAlignment="1">
      <alignment horizontal="left" wrapText="1"/>
    </xf>
    <xf numFmtId="0" fontId="1" fillId="3" borderId="0" xfId="0" applyFont="1" applyFill="1" applyAlignment="1">
      <alignment vertical="center"/>
    </xf>
    <xf numFmtId="0" fontId="0" fillId="3" borderId="0" xfId="0" applyFill="1"/>
    <xf numFmtId="0" fontId="0" fillId="3" borderId="0" xfId="0" applyFill="1" applyAlignment="1">
      <alignment horizontal="left" vertical="top" indent="5"/>
    </xf>
    <xf numFmtId="0" fontId="0" fillId="3" borderId="0" xfId="0" applyFont="1" applyFill="1" applyAlignment="1">
      <alignment horizontal="left" wrapText="1"/>
    </xf>
    <xf numFmtId="0" fontId="1" fillId="2" borderId="0" xfId="0" applyFont="1" applyFill="1" applyAlignment="1">
      <alignment horizontal="left" wrapText="1"/>
    </xf>
    <xf numFmtId="0" fontId="13" fillId="0" borderId="0" xfId="0" applyFont="1" applyAlignment="1">
      <alignment vertical="center"/>
    </xf>
    <xf numFmtId="0" fontId="0" fillId="0" borderId="0" xfId="0" applyAlignment="1">
      <alignment wrapText="1" shrinkToFit="1"/>
    </xf>
    <xf numFmtId="0" fontId="0" fillId="0" borderId="0" xfId="0" applyAlignment="1"/>
    <xf numFmtId="2" fontId="14" fillId="0" borderId="0" xfId="0" applyNumberFormat="1" applyFont="1" applyAlignment="1">
      <alignment horizontal="right"/>
    </xf>
    <xf numFmtId="2" fontId="15" fillId="0" borderId="0" xfId="0" applyNumberFormat="1" applyFont="1" applyFill="1" applyAlignment="1">
      <alignment horizontal="right"/>
    </xf>
    <xf numFmtId="2" fontId="0" fillId="0" borderId="0" xfId="0" applyNumberFormat="1" applyAlignment="1"/>
    <xf numFmtId="0" fontId="0" fillId="0" borderId="0" xfId="0" applyFill="1" applyAlignment="1"/>
    <xf numFmtId="0" fontId="16" fillId="0" borderId="0" xfId="0" applyFont="1" applyFill="1" applyAlignment="1">
      <alignment wrapText="1"/>
    </xf>
    <xf numFmtId="0" fontId="15" fillId="0" borderId="0" xfId="0" applyFont="1" applyAlignment="1"/>
    <xf numFmtId="49" fontId="15" fillId="0" borderId="0" xfId="0" applyNumberFormat="1" applyFont="1" applyAlignment="1">
      <alignment wrapText="1"/>
    </xf>
    <xf numFmtId="0" fontId="15" fillId="0" borderId="0" xfId="0" applyFont="1" applyAlignment="1">
      <alignment horizontal="center"/>
    </xf>
    <xf numFmtId="14" fontId="15" fillId="3" borderId="0" xfId="0" applyNumberFormat="1" applyFont="1" applyFill="1" applyAlignment="1">
      <alignment horizontal="center" vertical="center"/>
    </xf>
    <xf numFmtId="0" fontId="15" fillId="0" borderId="16" xfId="0" applyNumberFormat="1" applyFont="1" applyBorder="1" applyAlignment="1">
      <alignment horizontal="center"/>
    </xf>
    <xf numFmtId="2" fontId="15" fillId="0" borderId="0" xfId="0" applyNumberFormat="1" applyFont="1" applyBorder="1" applyAlignment="1">
      <alignment horizontal="center" wrapText="1"/>
    </xf>
    <xf numFmtId="2" fontId="15" fillId="0" borderId="0" xfId="0" applyNumberFormat="1" applyFont="1" applyBorder="1" applyAlignment="1">
      <alignment horizontal="left" wrapText="1"/>
    </xf>
    <xf numFmtId="14" fontId="17" fillId="0" borderId="0" xfId="0" applyNumberFormat="1" applyFont="1" applyAlignment="1">
      <alignment horizontal="center" vertical="center"/>
    </xf>
    <xf numFmtId="0" fontId="0" fillId="0" borderId="0" xfId="0" applyAlignment="1">
      <alignment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center" wrapText="1" shrinkToFit="1"/>
    </xf>
    <xf numFmtId="0" fontId="15" fillId="0" borderId="1" xfId="0" applyNumberFormat="1" applyFont="1" applyBorder="1" applyAlignment="1">
      <alignment horizontal="right"/>
    </xf>
    <xf numFmtId="0" fontId="15" fillId="0" borderId="1" xfId="0" applyNumberFormat="1" applyFont="1" applyFill="1" applyBorder="1" applyAlignment="1">
      <alignment horizontal="right"/>
    </xf>
    <xf numFmtId="1" fontId="15" fillId="0" borderId="1" xfId="0" applyNumberFormat="1" applyFont="1" applyBorder="1" applyAlignment="1"/>
    <xf numFmtId="0" fontId="15" fillId="0" borderId="1" xfId="0" applyFont="1" applyBorder="1" applyAlignment="1"/>
    <xf numFmtId="0" fontId="15" fillId="0" borderId="1" xfId="0" applyFont="1" applyFill="1" applyBorder="1" applyAlignment="1"/>
    <xf numFmtId="0" fontId="15" fillId="0" borderId="1" xfId="0" applyFont="1" applyFill="1" applyBorder="1" applyAlignment="1">
      <alignment wrapText="1"/>
    </xf>
    <xf numFmtId="0" fontId="15" fillId="0" borderId="1" xfId="0" applyFont="1" applyBorder="1" applyAlignment="1">
      <alignment horizontal="center"/>
    </xf>
    <xf numFmtId="0" fontId="15" fillId="3" borderId="1" xfId="0" applyFont="1" applyFill="1" applyBorder="1" applyAlignment="1">
      <alignment horizontal="center" vertical="center"/>
    </xf>
    <xf numFmtId="0" fontId="15" fillId="0" borderId="2" xfId="0" applyNumberFormat="1" applyFont="1" applyBorder="1" applyAlignment="1">
      <alignment horizontal="center"/>
    </xf>
    <xf numFmtId="2" fontId="15" fillId="0" borderId="0" xfId="0" applyNumberFormat="1" applyFont="1" applyBorder="1" applyAlignment="1">
      <alignment horizontal="center"/>
    </xf>
    <xf numFmtId="2" fontId="15" fillId="0" borderId="0" xfId="0" applyNumberFormat="1" applyFont="1" applyBorder="1" applyAlignment="1">
      <alignment horizontal="left"/>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shrinkToFit="1"/>
    </xf>
    <xf numFmtId="0" fontId="14" fillId="0" borderId="1" xfId="0" applyFont="1" applyFill="1" applyBorder="1" applyAlignment="1">
      <alignment horizontal="left" vertical="center" wrapText="1"/>
    </xf>
    <xf numFmtId="2" fontId="14" fillId="0" borderId="1" xfId="0" applyNumberFormat="1" applyFont="1" applyBorder="1" applyAlignment="1">
      <alignment horizontal="right"/>
    </xf>
    <xf numFmtId="2" fontId="14" fillId="0" borderId="1" xfId="0" applyNumberFormat="1" applyFont="1" applyFill="1" applyBorder="1" applyAlignment="1">
      <alignment horizontal="right"/>
    </xf>
    <xf numFmtId="2" fontId="18" fillId="0" borderId="1" xfId="0" applyNumberFormat="1" applyFont="1" applyFill="1" applyBorder="1" applyAlignment="1"/>
    <xf numFmtId="2" fontId="15" fillId="0" borderId="1" xfId="0" applyNumberFormat="1" applyFont="1" applyFill="1" applyBorder="1" applyAlignment="1">
      <alignment wrapText="1"/>
    </xf>
    <xf numFmtId="0" fontId="15" fillId="0" borderId="17" xfId="0" applyNumberFormat="1" applyFont="1" applyBorder="1" applyAlignment="1">
      <alignment horizontal="center"/>
    </xf>
    <xf numFmtId="2" fontId="15" fillId="3" borderId="1" xfId="0" applyNumberFormat="1" applyFont="1" applyFill="1" applyBorder="1" applyAlignment="1">
      <alignment horizontal="right"/>
    </xf>
    <xf numFmtId="0" fontId="15" fillId="0" borderId="18" xfId="0" applyNumberFormat="1" applyFont="1" applyBorder="1" applyAlignment="1">
      <alignment horizontal="center"/>
    </xf>
    <xf numFmtId="2" fontId="15" fillId="0" borderId="9" xfId="0" applyNumberFormat="1" applyFont="1" applyBorder="1" applyAlignment="1">
      <alignment horizontal="center"/>
    </xf>
    <xf numFmtId="2" fontId="14" fillId="0" borderId="0" xfId="0" applyNumberFormat="1" applyFont="1" applyBorder="1" applyAlignment="1">
      <alignment horizontal="center"/>
    </xf>
    <xf numFmtId="0" fontId="15" fillId="0" borderId="19" xfId="0" applyNumberFormat="1" applyFont="1" applyBorder="1" applyAlignment="1">
      <alignment horizontal="center"/>
    </xf>
    <xf numFmtId="0" fontId="15" fillId="0" borderId="20" xfId="0" applyNumberFormat="1" applyFont="1" applyBorder="1" applyAlignment="1">
      <alignment horizontal="center"/>
    </xf>
    <xf numFmtId="0" fontId="14" fillId="0" borderId="1" xfId="0" applyFont="1" applyFill="1" applyBorder="1" applyAlignment="1">
      <alignment horizontal="center" vertical="center" wrapText="1" shrinkToFit="1"/>
    </xf>
    <xf numFmtId="0" fontId="14" fillId="3" borderId="1" xfId="0" applyFont="1" applyFill="1" applyBorder="1" applyAlignment="1">
      <alignment horizontal="left" vertical="center" wrapText="1"/>
    </xf>
    <xf numFmtId="2" fontId="14" fillId="5" borderId="1" xfId="0" applyNumberFormat="1" applyFont="1" applyFill="1" applyBorder="1" applyAlignment="1">
      <alignment horizontal="right"/>
    </xf>
    <xf numFmtId="2" fontId="18" fillId="2" borderId="1" xfId="0" applyNumberFormat="1" applyFont="1" applyFill="1" applyBorder="1" applyAlignment="1"/>
    <xf numFmtId="0" fontId="14" fillId="0" borderId="0" xfId="0" applyFont="1" applyAlignment="1"/>
    <xf numFmtId="2" fontId="14" fillId="6" borderId="1" xfId="0" applyNumberFormat="1" applyFont="1" applyFill="1" applyBorder="1" applyAlignment="1">
      <alignment horizontal="right"/>
    </xf>
    <xf numFmtId="0" fontId="15" fillId="0" borderId="21" xfId="0" applyNumberFormat="1" applyFont="1" applyBorder="1" applyAlignment="1">
      <alignment horizontal="center"/>
    </xf>
    <xf numFmtId="2" fontId="15" fillId="2" borderId="1" xfId="0" applyNumberFormat="1" applyFont="1" applyFill="1" applyBorder="1" applyAlignment="1">
      <alignment horizontal="right"/>
    </xf>
    <xf numFmtId="0" fontId="15" fillId="0" borderId="22" xfId="0" applyNumberFormat="1" applyFont="1" applyBorder="1" applyAlignment="1">
      <alignment horizontal="center"/>
    </xf>
    <xf numFmtId="2" fontId="14" fillId="2" borderId="1" xfId="0" applyNumberFormat="1" applyFont="1" applyFill="1" applyBorder="1" applyAlignment="1">
      <alignment horizontal="right"/>
    </xf>
    <xf numFmtId="2" fontId="18" fillId="5" borderId="1" xfId="0" applyNumberFormat="1" applyFont="1" applyFill="1" applyBorder="1" applyAlignment="1"/>
    <xf numFmtId="2" fontId="15" fillId="3" borderId="1" xfId="0" applyNumberFormat="1" applyFont="1" applyFill="1" applyBorder="1" applyAlignment="1">
      <alignment wrapText="1"/>
    </xf>
    <xf numFmtId="2" fontId="15" fillId="5" borderId="1" xfId="0" applyNumberFormat="1" applyFont="1" applyFill="1" applyBorder="1" applyAlignment="1">
      <alignment horizontal="right"/>
    </xf>
    <xf numFmtId="2" fontId="14" fillId="5" borderId="1" xfId="0" applyNumberFormat="1" applyFont="1" applyFill="1" applyBorder="1" applyAlignment="1"/>
    <xf numFmtId="2" fontId="15" fillId="0" borderId="1" xfId="0" applyNumberFormat="1" applyFont="1" applyFill="1" applyBorder="1" applyAlignment="1"/>
    <xf numFmtId="0" fontId="15" fillId="0" borderId="19" xfId="0" applyNumberFormat="1" applyFont="1" applyFill="1" applyBorder="1" applyAlignment="1">
      <alignment horizontal="center"/>
    </xf>
    <xf numFmtId="0" fontId="15" fillId="0" borderId="23" xfId="0" applyNumberFormat="1" applyFont="1" applyFill="1" applyBorder="1" applyAlignment="1">
      <alignment horizontal="center"/>
    </xf>
    <xf numFmtId="2" fontId="15" fillId="0" borderId="0" xfId="0" applyNumberFormat="1" applyFont="1" applyFill="1" applyBorder="1" applyAlignment="1">
      <alignment horizontal="left"/>
    </xf>
    <xf numFmtId="2" fontId="0" fillId="0" borderId="0" xfId="0" applyNumberFormat="1" applyFill="1" applyAlignment="1"/>
    <xf numFmtId="0" fontId="14" fillId="3" borderId="1" xfId="0" applyFont="1" applyFill="1" applyBorder="1" applyAlignment="1">
      <alignment horizontal="left" vertical="center" wrapText="1" shrinkToFit="1"/>
    </xf>
    <xf numFmtId="2" fontId="14" fillId="3" borderId="1" xfId="0" applyNumberFormat="1" applyFont="1" applyFill="1" applyBorder="1" applyAlignment="1">
      <alignment horizontal="right"/>
    </xf>
    <xf numFmtId="0" fontId="15" fillId="0" borderId="24" xfId="0" applyNumberFormat="1" applyFont="1" applyBorder="1" applyAlignment="1">
      <alignment horizontal="center"/>
    </xf>
    <xf numFmtId="0" fontId="19" fillId="3" borderId="1" xfId="0" applyFont="1" applyFill="1" applyBorder="1" applyAlignment="1">
      <alignment horizontal="left" vertical="center" wrapText="1"/>
    </xf>
    <xf numFmtId="2" fontId="14" fillId="0" borderId="0" xfId="0" applyNumberFormat="1" applyFont="1" applyBorder="1" applyAlignment="1">
      <alignment horizontal="left"/>
    </xf>
    <xf numFmtId="2" fontId="15" fillId="0" borderId="1" xfId="0" applyNumberFormat="1" applyFont="1" applyBorder="1" applyAlignment="1"/>
    <xf numFmtId="10" fontId="15" fillId="0" borderId="1" xfId="0" applyNumberFormat="1" applyFont="1" applyFill="1" applyBorder="1" applyAlignment="1"/>
    <xf numFmtId="0" fontId="14" fillId="0" borderId="1" xfId="0" applyFont="1" applyFill="1" applyBorder="1" applyAlignment="1">
      <alignment vertical="center" wrapText="1" shrinkToFit="1"/>
    </xf>
    <xf numFmtId="0" fontId="15" fillId="0" borderId="1" xfId="0" applyFont="1" applyFill="1" applyBorder="1" applyAlignment="1">
      <alignment horizontal="center"/>
    </xf>
    <xf numFmtId="0" fontId="15" fillId="0" borderId="18" xfId="0" applyNumberFormat="1" applyFont="1" applyFill="1" applyBorder="1" applyAlignment="1">
      <alignment horizontal="center"/>
    </xf>
    <xf numFmtId="2" fontId="18" fillId="5" borderId="1" xfId="0" applyNumberFormat="1" applyFont="1" applyFill="1" applyBorder="1" applyAlignment="1">
      <alignment horizontal="right" vertical="center"/>
    </xf>
    <xf numFmtId="2" fontId="15" fillId="3" borderId="1" xfId="0" applyNumberFormat="1" applyFont="1" applyFill="1" applyBorder="1" applyAlignment="1">
      <alignment horizontal="left" vertical="center" wrapText="1"/>
    </xf>
    <xf numFmtId="2" fontId="15" fillId="5" borderId="1" xfId="0" applyNumberFormat="1" applyFont="1" applyFill="1" applyBorder="1" applyAlignment="1">
      <alignment horizontal="right" vertical="center"/>
    </xf>
    <xf numFmtId="2" fontId="20" fillId="0" borderId="0" xfId="0" applyNumberFormat="1" applyFont="1" applyBorder="1" applyAlignment="1">
      <alignment horizontal="left"/>
    </xf>
    <xf numFmtId="2" fontId="18" fillId="3" borderId="1" xfId="0" applyNumberFormat="1" applyFont="1" applyFill="1" applyBorder="1" applyAlignment="1"/>
    <xf numFmtId="0" fontId="14" fillId="0" borderId="1" xfId="0" applyFont="1" applyFill="1" applyBorder="1" applyAlignment="1">
      <alignment horizontal="left" vertical="center" wrapText="1" shrinkToFit="1"/>
    </xf>
    <xf numFmtId="0" fontId="20" fillId="0" borderId="20" xfId="0" applyNumberFormat="1" applyFont="1" applyBorder="1" applyAlignment="1">
      <alignment horizontal="center"/>
    </xf>
    <xf numFmtId="2" fontId="14" fillId="2" borderId="1" xfId="0" applyNumberFormat="1" applyFont="1" applyFill="1" applyBorder="1" applyAlignment="1">
      <alignment horizontal="center" vertical="center"/>
    </xf>
    <xf numFmtId="2" fontId="14" fillId="2" borderId="1" xfId="0" applyNumberFormat="1" applyFont="1" applyFill="1" applyBorder="1" applyAlignment="1">
      <alignment horizontal="right" vertical="center"/>
    </xf>
    <xf numFmtId="2" fontId="18" fillId="3" borderId="1" xfId="0" applyNumberFormat="1" applyFont="1" applyFill="1" applyBorder="1" applyAlignment="1">
      <alignment horizontal="right" vertical="center"/>
    </xf>
    <xf numFmtId="2" fontId="18" fillId="0" borderId="1" xfId="0" applyNumberFormat="1" applyFont="1" applyFill="1" applyBorder="1" applyAlignment="1">
      <alignment horizontal="right" vertical="center"/>
    </xf>
    <xf numFmtId="2" fontId="15" fillId="0" borderId="1" xfId="0" applyNumberFormat="1" applyFont="1" applyFill="1" applyBorder="1" applyAlignment="1">
      <alignment horizontal="right" vertical="center" wrapText="1"/>
    </xf>
    <xf numFmtId="0" fontId="15" fillId="0" borderId="1" xfId="0" applyNumberFormat="1" applyFont="1" applyBorder="1" applyAlignment="1">
      <alignment horizontal="center"/>
    </xf>
    <xf numFmtId="2" fontId="15" fillId="0" borderId="0" xfId="0" applyNumberFormat="1" applyFont="1" applyBorder="1" applyAlignment="1">
      <alignment horizontal="left"/>
    </xf>
    <xf numFmtId="2" fontId="14" fillId="3" borderId="1" xfId="0" applyNumberFormat="1" applyFont="1" applyFill="1" applyBorder="1" applyAlignment="1">
      <alignment horizontal="center" vertical="center"/>
    </xf>
    <xf numFmtId="2" fontId="14" fillId="3" borderId="1" xfId="0" applyNumberFormat="1" applyFont="1" applyFill="1" applyBorder="1" applyAlignment="1">
      <alignment horizontal="right" vertical="center"/>
    </xf>
    <xf numFmtId="2" fontId="14" fillId="0" borderId="1" xfId="0" applyNumberFormat="1" applyFont="1" applyBorder="1" applyAlignment="1"/>
    <xf numFmtId="2" fontId="15" fillId="3" borderId="1" xfId="0" applyNumberFormat="1" applyFont="1" applyFill="1" applyBorder="1" applyAlignment="1">
      <alignment horizontal="right" wrapText="1"/>
    </xf>
    <xf numFmtId="0" fontId="15" fillId="0" borderId="1" xfId="0" applyFont="1" applyBorder="1" applyAlignment="1">
      <alignment wrapText="1"/>
    </xf>
    <xf numFmtId="2" fontId="15" fillId="5" borderId="1" xfId="0" applyNumberFormat="1" applyFont="1" applyFill="1" applyBorder="1" applyAlignment="1">
      <alignment horizontal="right" wrapText="1"/>
    </xf>
    <xf numFmtId="2" fontId="14" fillId="3" borderId="1" xfId="0" applyNumberFormat="1" applyFont="1" applyFill="1" applyBorder="1" applyAlignment="1"/>
    <xf numFmtId="0" fontId="14" fillId="3" borderId="1" xfId="0" applyFont="1" applyFill="1" applyBorder="1" applyAlignment="1"/>
    <xf numFmtId="0" fontId="15" fillId="0" borderId="23" xfId="0" applyNumberFormat="1" applyFont="1" applyBorder="1" applyAlignment="1">
      <alignment horizontal="center"/>
    </xf>
    <xf numFmtId="0" fontId="15" fillId="3" borderId="22" xfId="0" applyNumberFormat="1" applyFont="1" applyFill="1" applyBorder="1" applyAlignment="1">
      <alignment horizontal="center"/>
    </xf>
    <xf numFmtId="2" fontId="15" fillId="3" borderId="9" xfId="0" applyNumberFormat="1" applyFont="1" applyFill="1" applyBorder="1" applyAlignment="1">
      <alignment horizontal="center"/>
    </xf>
    <xf numFmtId="2" fontId="15" fillId="3" borderId="0" xfId="0" applyNumberFormat="1" applyFont="1" applyFill="1" applyBorder="1" applyAlignment="1">
      <alignment horizontal="left"/>
    </xf>
    <xf numFmtId="2" fontId="15" fillId="3" borderId="0" xfId="0" applyNumberFormat="1" applyFont="1" applyFill="1" applyBorder="1" applyAlignment="1">
      <alignment horizontal="center"/>
    </xf>
    <xf numFmtId="2" fontId="14" fillId="3" borderId="0" xfId="0" applyNumberFormat="1" applyFont="1" applyFill="1" applyBorder="1" applyAlignment="1">
      <alignment wrapText="1"/>
    </xf>
    <xf numFmtId="2" fontId="21" fillId="3" borderId="0" xfId="0" applyNumberFormat="1" applyFont="1" applyFill="1" applyBorder="1" applyAlignment="1">
      <alignment horizontal="left" wrapText="1"/>
    </xf>
    <xf numFmtId="0" fontId="15" fillId="3" borderId="23" xfId="0" applyNumberFormat="1" applyFont="1" applyFill="1" applyBorder="1" applyAlignment="1">
      <alignment horizontal="center"/>
    </xf>
    <xf numFmtId="0" fontId="14" fillId="3" borderId="1" xfId="2" applyFont="1" applyFill="1" applyBorder="1" applyAlignment="1">
      <alignment horizontal="left" vertical="center" wrapText="1"/>
    </xf>
    <xf numFmtId="0" fontId="15" fillId="0" borderId="20" xfId="0" applyNumberFormat="1" applyFont="1" applyFill="1" applyBorder="1" applyAlignment="1">
      <alignment horizontal="center"/>
    </xf>
    <xf numFmtId="0" fontId="14" fillId="2" borderId="1" xfId="0" applyFont="1" applyFill="1" applyBorder="1" applyAlignment="1"/>
    <xf numFmtId="0" fontId="14" fillId="5" borderId="1" xfId="0" applyFont="1" applyFill="1" applyBorder="1" applyAlignment="1"/>
    <xf numFmtId="0" fontId="14" fillId="0" borderId="1" xfId="0" applyFont="1" applyBorder="1" applyAlignment="1"/>
    <xf numFmtId="0" fontId="15" fillId="3" borderId="1" xfId="0" applyFont="1" applyFill="1" applyBorder="1" applyAlignment="1">
      <alignment horizontal="left" vertical="center" wrapText="1"/>
    </xf>
    <xf numFmtId="0" fontId="14" fillId="0" borderId="1" xfId="0" applyFont="1" applyFill="1" applyBorder="1" applyAlignment="1"/>
    <xf numFmtId="2" fontId="14" fillId="0" borderId="1" xfId="0" applyNumberFormat="1" applyFont="1" applyFill="1" applyBorder="1" applyAlignment="1"/>
    <xf numFmtId="0" fontId="22" fillId="3" borderId="1" xfId="0" applyFont="1" applyFill="1" applyBorder="1" applyAlignment="1">
      <alignment horizontal="left" vertical="center" wrapText="1"/>
    </xf>
    <xf numFmtId="0" fontId="14" fillId="0" borderId="1" xfId="3" applyFont="1" applyFill="1" applyBorder="1" applyAlignment="1">
      <alignment horizontal="left" vertical="center" wrapText="1" shrinkToFit="1"/>
    </xf>
    <xf numFmtId="0" fontId="14" fillId="3" borderId="1" xfId="3" applyFont="1" applyFill="1" applyBorder="1" applyAlignment="1">
      <alignment horizontal="left" vertical="center" wrapText="1"/>
    </xf>
    <xf numFmtId="0" fontId="15" fillId="0" borderId="1" xfId="0" applyFont="1" applyBorder="1" applyAlignment="1">
      <alignment horizontal="center" vertical="center"/>
    </xf>
    <xf numFmtId="0" fontId="14" fillId="0" borderId="1" xfId="3" applyFont="1" applyFill="1" applyBorder="1" applyAlignment="1">
      <alignment horizontal="left" vertical="center" wrapText="1" shrinkToFit="1"/>
    </xf>
    <xf numFmtId="2" fontId="15" fillId="0" borderId="1" xfId="0" applyNumberFormat="1" applyFont="1" applyFill="1" applyBorder="1" applyAlignment="1">
      <alignment vertical="center" wrapText="1"/>
    </xf>
    <xf numFmtId="0" fontId="15" fillId="0" borderId="1" xfId="0" applyFont="1" applyBorder="1" applyAlignment="1">
      <alignment vertical="center"/>
    </xf>
    <xf numFmtId="2" fontId="15" fillId="2" borderId="1" xfId="0" applyNumberFormat="1" applyFont="1" applyFill="1" applyBorder="1" applyAlignment="1">
      <alignment horizontal="right" vertical="center"/>
    </xf>
    <xf numFmtId="10" fontId="15" fillId="0" borderId="1" xfId="0" applyNumberFormat="1" applyFont="1" applyFill="1" applyBorder="1" applyAlignment="1">
      <alignment horizontal="center"/>
    </xf>
    <xf numFmtId="2" fontId="14" fillId="2" borderId="1" xfId="0" applyNumberFormat="1" applyFont="1" applyFill="1" applyBorder="1" applyAlignment="1">
      <alignment horizontal="right" wrapText="1"/>
    </xf>
    <xf numFmtId="2" fontId="14" fillId="0" borderId="1" xfId="0" applyNumberFormat="1" applyFont="1" applyFill="1" applyBorder="1" applyAlignment="1">
      <alignment horizontal="right" wrapText="1"/>
    </xf>
    <xf numFmtId="2" fontId="18" fillId="0" borderId="1" xfId="0" applyNumberFormat="1" applyFont="1" applyBorder="1" applyAlignment="1"/>
    <xf numFmtId="2" fontId="15" fillId="0" borderId="1" xfId="0" applyNumberFormat="1" applyFont="1" applyBorder="1" applyAlignment="1">
      <alignment wrapText="1"/>
    </xf>
    <xf numFmtId="0" fontId="15" fillId="0" borderId="21" xfId="0" applyNumberFormat="1" applyFont="1" applyFill="1" applyBorder="1" applyAlignment="1">
      <alignment horizontal="center"/>
    </xf>
    <xf numFmtId="0" fontId="15" fillId="0" borderId="22" xfId="0" applyNumberFormat="1" applyFont="1" applyFill="1" applyBorder="1" applyAlignment="1">
      <alignment horizontal="center"/>
    </xf>
    <xf numFmtId="2" fontId="14" fillId="0" borderId="1" xfId="0" applyNumberFormat="1" applyFont="1" applyBorder="1" applyAlignment="1">
      <alignment horizontal="right" wrapText="1"/>
    </xf>
    <xf numFmtId="2" fontId="15" fillId="0" borderId="1" xfId="0" applyNumberFormat="1" applyFont="1" applyFill="1" applyBorder="1" applyAlignment="1">
      <alignment horizontal="right" wrapText="1"/>
    </xf>
    <xf numFmtId="0" fontId="14" fillId="0" borderId="9" xfId="0" applyFont="1" applyFill="1" applyBorder="1" applyAlignment="1">
      <alignment vertical="center" wrapText="1"/>
    </xf>
    <xf numFmtId="0" fontId="18" fillId="0" borderId="0" xfId="0" applyFont="1" applyAlignment="1">
      <alignment wrapText="1" shrinkToFit="1"/>
    </xf>
    <xf numFmtId="0" fontId="18" fillId="0" borderId="0" xfId="0" applyFont="1" applyAlignment="1"/>
    <xf numFmtId="0" fontId="18" fillId="0" borderId="0" xfId="0" applyFont="1" applyFill="1" applyAlignment="1"/>
    <xf numFmtId="0" fontId="15" fillId="0" borderId="0" xfId="0" applyFont="1" applyFill="1" applyAlignment="1">
      <alignment wrapText="1"/>
    </xf>
    <xf numFmtId="0" fontId="15" fillId="0" borderId="14" xfId="0" applyFont="1" applyBorder="1" applyAlignment="1">
      <alignment horizontal="center"/>
    </xf>
    <xf numFmtId="0" fontId="15" fillId="3" borderId="0" xfId="0" applyFont="1" applyFill="1" applyAlignment="1">
      <alignment horizontal="center" vertical="center"/>
    </xf>
    <xf numFmtId="0" fontId="15" fillId="0" borderId="25" xfId="0" applyNumberFormat="1" applyFont="1" applyBorder="1" applyAlignment="1">
      <alignment horizontal="center"/>
    </xf>
    <xf numFmtId="0" fontId="18" fillId="0" borderId="0" xfId="0" applyFont="1" applyBorder="1" applyAlignment="1"/>
    <xf numFmtId="0" fontId="14" fillId="0" borderId="0" xfId="0" applyFont="1" applyAlignment="1">
      <alignment wrapText="1" shrinkToFit="1"/>
    </xf>
    <xf numFmtId="2" fontId="15" fillId="0" borderId="0" xfId="0" applyNumberFormat="1" applyFont="1" applyAlignment="1">
      <alignment horizontal="right"/>
    </xf>
    <xf numFmtId="2" fontId="15" fillId="0" borderId="26" xfId="0" applyNumberFormat="1" applyFont="1" applyBorder="1" applyAlignment="1">
      <alignment horizontal="right" wrapText="1"/>
    </xf>
    <xf numFmtId="0" fontId="15" fillId="0" borderId="26" xfId="0" applyFont="1" applyBorder="1" applyAlignment="1"/>
    <xf numFmtId="0" fontId="15" fillId="0" borderId="27" xfId="0" applyFont="1" applyBorder="1" applyAlignment="1">
      <alignment horizontal="center"/>
    </xf>
    <xf numFmtId="2" fontId="15" fillId="0" borderId="28" xfId="0" applyNumberFormat="1" applyFont="1" applyBorder="1" applyAlignment="1">
      <alignment horizontal="right"/>
    </xf>
    <xf numFmtId="0" fontId="14" fillId="0" borderId="0" xfId="0" applyFont="1" applyFill="1" applyBorder="1" applyAlignment="1">
      <alignment horizontal="left" vertical="center" wrapText="1"/>
    </xf>
    <xf numFmtId="2" fontId="14" fillId="0" borderId="0" xfId="0" applyNumberFormat="1" applyFont="1" applyFill="1" applyAlignment="1">
      <alignment horizontal="right"/>
    </xf>
    <xf numFmtId="166" fontId="18" fillId="0" borderId="0" xfId="0" applyNumberFormat="1" applyFont="1" applyFill="1" applyAlignment="1"/>
    <xf numFmtId="2" fontId="15" fillId="0" borderId="10" xfId="0" applyNumberFormat="1" applyFont="1" applyFill="1" applyBorder="1" applyAlignment="1">
      <alignment wrapText="1"/>
    </xf>
    <xf numFmtId="0" fontId="15" fillId="0" borderId="10" xfId="0" applyFont="1" applyBorder="1" applyAlignment="1"/>
    <xf numFmtId="0" fontId="0" fillId="0" borderId="0" xfId="0" applyAlignment="1">
      <alignment horizontal="center" vertical="center"/>
    </xf>
    <xf numFmtId="166" fontId="15" fillId="0" borderId="29" xfId="0" applyNumberFormat="1" applyFont="1" applyFill="1" applyBorder="1" applyAlignment="1"/>
    <xf numFmtId="2" fontId="14" fillId="2" borderId="0" xfId="0" applyNumberFormat="1" applyFont="1" applyFill="1" applyAlignment="1">
      <alignment horizontal="right"/>
    </xf>
    <xf numFmtId="2" fontId="15" fillId="0" borderId="0" xfId="0" applyNumberFormat="1" applyFont="1" applyFill="1" applyAlignment="1">
      <alignment horizontal="left"/>
    </xf>
    <xf numFmtId="2" fontId="18" fillId="0" borderId="0" xfId="0" applyNumberFormat="1" applyFont="1" applyAlignment="1"/>
    <xf numFmtId="0" fontId="15" fillId="0" borderId="11" xfId="0" applyFont="1" applyFill="1" applyBorder="1" applyAlignment="1">
      <alignment wrapText="1"/>
    </xf>
    <xf numFmtId="0" fontId="15" fillId="0" borderId="11" xfId="0" applyFont="1" applyBorder="1" applyAlignment="1"/>
    <xf numFmtId="2" fontId="15" fillId="3" borderId="30" xfId="0" applyNumberFormat="1" applyFont="1" applyFill="1" applyBorder="1" applyAlignment="1">
      <alignment horizontal="right" vertical="center"/>
    </xf>
    <xf numFmtId="0" fontId="0" fillId="3" borderId="0" xfId="0" applyFill="1" applyAlignment="1">
      <alignment horizontal="center" vertical="center"/>
    </xf>
    <xf numFmtId="0" fontId="0" fillId="0" borderId="0" xfId="0" applyAlignment="1">
      <alignment horizontal="left" vertical="center"/>
    </xf>
    <xf numFmtId="0" fontId="0" fillId="4" borderId="0" xfId="0" applyFill="1" applyAlignment="1">
      <alignment horizontal="center" vertical="center"/>
    </xf>
  </cellXfs>
  <cellStyles count="4">
    <cellStyle name="Hyperlink" xfId="1" builtinId="8"/>
    <cellStyle name="Normal" xfId="0" builtinId="0"/>
    <cellStyle name="Normal_Copy of 2009 youth budget proposal"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133350</xdr:colOff>
      <xdr:row>68</xdr:row>
      <xdr:rowOff>171450</xdr:rowOff>
    </xdr:from>
    <xdr:to>
      <xdr:col>17</xdr:col>
      <xdr:colOff>962025</xdr:colOff>
      <xdr:row>70</xdr:row>
      <xdr:rowOff>9525</xdr:rowOff>
    </xdr:to>
    <xdr:sp macro="" textlink="">
      <xdr:nvSpPr>
        <xdr:cNvPr id="2" name="Left Arrow 1">
          <a:extLst>
            <a:ext uri="{FF2B5EF4-FFF2-40B4-BE49-F238E27FC236}">
              <a16:creationId xmlns:a16="http://schemas.microsoft.com/office/drawing/2014/main" xmlns="" id="{00000000-0008-0000-0000-000002000000}"/>
            </a:ext>
          </a:extLst>
        </xdr:cNvPr>
        <xdr:cNvSpPr/>
      </xdr:nvSpPr>
      <xdr:spPr>
        <a:xfrm>
          <a:off x="8286750" y="15982950"/>
          <a:ext cx="0" cy="2952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oT@aaccc.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election activeCell="N10" sqref="N10"/>
    </sheetView>
  </sheetViews>
  <sheetFormatPr defaultRowHeight="15"/>
  <cols>
    <col min="2" max="2" width="16.140625" customWidth="1"/>
    <col min="3" max="3" width="13" customWidth="1"/>
    <col min="4" max="4" width="28.7109375" customWidth="1"/>
    <col min="7" max="7" width="22.42578125" customWidth="1"/>
  </cols>
  <sheetData>
    <row r="1" spans="1:7" ht="18.75">
      <c r="A1" s="7" t="s">
        <v>0</v>
      </c>
    </row>
    <row r="2" spans="1:7" ht="18.75">
      <c r="A2" s="7" t="s">
        <v>121</v>
      </c>
    </row>
    <row r="3" spans="1:7">
      <c r="A3" s="1"/>
    </row>
    <row r="4" spans="1:7">
      <c r="A4" s="25" t="s">
        <v>108</v>
      </c>
    </row>
    <row r="5" spans="1:7" ht="29.1" customHeight="1">
      <c r="A5" s="41" t="s">
        <v>98</v>
      </c>
      <c r="B5" s="49" t="s">
        <v>99</v>
      </c>
      <c r="C5" s="49"/>
      <c r="D5" s="49"/>
      <c r="E5" s="49"/>
      <c r="F5" s="49"/>
      <c r="G5" s="49"/>
    </row>
    <row r="6" spans="1:7" ht="50.25" customHeight="1">
      <c r="A6" s="41" t="s">
        <v>100</v>
      </c>
      <c r="B6" s="49" t="s">
        <v>122</v>
      </c>
      <c r="C6" s="49"/>
      <c r="D6" s="49"/>
      <c r="E6" s="49"/>
      <c r="F6" s="49"/>
      <c r="G6" s="49"/>
    </row>
    <row r="7" spans="1:7" s="8" customFormat="1">
      <c r="A7" s="42" t="s">
        <v>101</v>
      </c>
      <c r="B7" s="50" t="s">
        <v>102</v>
      </c>
      <c r="C7" s="50"/>
      <c r="D7" s="50"/>
      <c r="E7" s="50"/>
      <c r="F7" s="50"/>
      <c r="G7" s="50"/>
    </row>
    <row r="8" spans="1:7" ht="30.95" customHeight="1">
      <c r="A8" s="41" t="s">
        <v>103</v>
      </c>
      <c r="B8" s="49" t="s">
        <v>106</v>
      </c>
      <c r="C8" s="49"/>
      <c r="D8" s="49"/>
      <c r="E8" s="49"/>
      <c r="F8" s="49"/>
      <c r="G8" s="49"/>
    </row>
    <row r="9" spans="1:7">
      <c r="A9" s="41" t="s">
        <v>104</v>
      </c>
      <c r="B9" s="49" t="s">
        <v>105</v>
      </c>
      <c r="C9" s="49"/>
      <c r="D9" s="49"/>
      <c r="E9" s="49"/>
      <c r="F9" s="49"/>
      <c r="G9" s="49"/>
    </row>
    <row r="10" spans="1:7">
      <c r="A10" s="41" t="s">
        <v>112</v>
      </c>
      <c r="B10" s="67" t="s">
        <v>113</v>
      </c>
      <c r="C10" s="67"/>
      <c r="D10" s="67"/>
      <c r="E10" s="67"/>
      <c r="F10" s="67"/>
      <c r="G10" s="67"/>
    </row>
    <row r="11" spans="1:7">
      <c r="A11" s="2"/>
    </row>
    <row r="12" spans="1:7">
      <c r="A12" s="63" t="s">
        <v>107</v>
      </c>
      <c r="B12" s="64"/>
      <c r="C12" s="64"/>
      <c r="D12" s="64"/>
      <c r="E12" s="64"/>
      <c r="F12" s="64"/>
      <c r="G12" s="64"/>
    </row>
    <row r="13" spans="1:7" s="8" customFormat="1" ht="16.5" customHeight="1">
      <c r="A13" s="65" t="s">
        <v>98</v>
      </c>
      <c r="B13" s="66" t="s">
        <v>109</v>
      </c>
      <c r="C13" s="66"/>
      <c r="D13" s="66"/>
      <c r="E13" s="66"/>
      <c r="F13" s="66"/>
      <c r="G13" s="66"/>
    </row>
    <row r="14" spans="1:7" ht="15" customHeight="1">
      <c r="A14" s="65" t="s">
        <v>110</v>
      </c>
      <c r="B14" s="62" t="s">
        <v>111</v>
      </c>
      <c r="C14" s="62"/>
      <c r="D14" s="62"/>
      <c r="E14" s="62"/>
      <c r="F14" s="62"/>
      <c r="G14" s="62"/>
    </row>
    <row r="15" spans="1:7">
      <c r="A15" s="41"/>
      <c r="B15" s="43"/>
      <c r="C15" s="43"/>
      <c r="D15" s="43"/>
      <c r="E15" s="43"/>
      <c r="F15" s="43"/>
      <c r="G15" s="43"/>
    </row>
    <row r="16" spans="1:7" ht="15.75" thickBot="1">
      <c r="A16" s="1" t="s">
        <v>1</v>
      </c>
    </row>
    <row r="17" spans="1:6" ht="45.75" thickBot="1">
      <c r="A17" s="3" t="s">
        <v>2</v>
      </c>
      <c r="B17" s="4" t="s">
        <v>3</v>
      </c>
      <c r="C17" s="4" t="s">
        <v>4</v>
      </c>
      <c r="D17" s="4" t="s">
        <v>5</v>
      </c>
      <c r="E17" s="60" t="s">
        <v>6</v>
      </c>
      <c r="F17" s="4" t="s">
        <v>7</v>
      </c>
    </row>
    <row r="18" spans="1:6" ht="30.75" thickBot="1">
      <c r="A18" s="58">
        <v>1</v>
      </c>
      <c r="B18" s="6" t="s">
        <v>8</v>
      </c>
      <c r="C18" s="59">
        <v>20350</v>
      </c>
      <c r="D18" s="6" t="s">
        <v>9</v>
      </c>
      <c r="E18" s="61">
        <v>15.18</v>
      </c>
      <c r="F18" s="59" t="s">
        <v>10</v>
      </c>
    </row>
    <row r="19" spans="1:6" ht="30.75" thickBot="1">
      <c r="A19" s="58">
        <v>2</v>
      </c>
      <c r="B19" s="6" t="s">
        <v>8</v>
      </c>
      <c r="C19" s="59">
        <v>20350</v>
      </c>
      <c r="D19" s="6" t="s">
        <v>11</v>
      </c>
      <c r="E19" s="61">
        <v>50</v>
      </c>
      <c r="F19" s="59" t="s">
        <v>10</v>
      </c>
    </row>
    <row r="20" spans="1:6" ht="15.75" thickBot="1">
      <c r="A20" s="5"/>
      <c r="B20" s="6"/>
      <c r="C20" s="6"/>
      <c r="D20" s="6"/>
      <c r="E20" s="6"/>
      <c r="F20" s="6"/>
    </row>
    <row r="21" spans="1:6" ht="15.75" thickBot="1">
      <c r="A21" s="44" t="s">
        <v>12</v>
      </c>
      <c r="B21" s="45"/>
      <c r="C21" s="45"/>
      <c r="D21" s="46"/>
      <c r="E21" s="47">
        <v>65.180000000000007</v>
      </c>
      <c r="F21" s="48"/>
    </row>
  </sheetData>
  <mergeCells count="10">
    <mergeCell ref="A21:D21"/>
    <mergeCell ref="E21:F21"/>
    <mergeCell ref="B5:G5"/>
    <mergeCell ref="B6:G6"/>
    <mergeCell ref="B7:G7"/>
    <mergeCell ref="B8:G8"/>
    <mergeCell ref="B9:G9"/>
    <mergeCell ref="B13:G13"/>
    <mergeCell ref="B14:G14"/>
    <mergeCell ref="B10:G10"/>
  </mergeCells>
  <pageMargins left="0.7" right="0.7" top="0.75" bottom="0.75" header="0.3" footer="0.3"/>
  <pageSetup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96" zoomScaleNormal="96" workbookViewId="0">
      <selection activeCell="G5" sqref="G5"/>
    </sheetView>
  </sheetViews>
  <sheetFormatPr defaultRowHeight="15"/>
  <cols>
    <col min="1" max="1" width="9.5703125" customWidth="1"/>
    <col min="2" max="2" width="16.140625" customWidth="1"/>
    <col min="3" max="3" width="15.42578125" customWidth="1"/>
    <col min="4" max="4" width="31.28515625" customWidth="1"/>
    <col min="5" max="5" width="9.140625" customWidth="1"/>
    <col min="6" max="6" width="9.85546875" customWidth="1"/>
  </cols>
  <sheetData>
    <row r="1" spans="1:6">
      <c r="A1" s="11" t="s">
        <v>23</v>
      </c>
    </row>
    <row r="2" spans="1:6">
      <c r="A2" s="1" t="s">
        <v>17</v>
      </c>
      <c r="B2" s="32"/>
    </row>
    <row r="3" spans="1:6">
      <c r="A3" s="1" t="s">
        <v>18</v>
      </c>
      <c r="B3" s="33"/>
      <c r="C3" t="s">
        <v>19</v>
      </c>
    </row>
    <row r="4" spans="1:6">
      <c r="A4" s="1"/>
    </row>
    <row r="5" spans="1:6">
      <c r="A5" s="1" t="s">
        <v>89</v>
      </c>
      <c r="C5" s="53"/>
      <c r="D5" s="54"/>
    </row>
    <row r="6" spans="1:6">
      <c r="A6" s="1" t="s">
        <v>20</v>
      </c>
      <c r="C6" s="53"/>
      <c r="D6" s="54"/>
    </row>
    <row r="7" spans="1:6">
      <c r="A7" s="1" t="s">
        <v>90</v>
      </c>
      <c r="C7" s="53"/>
      <c r="D7" s="54"/>
    </row>
    <row r="8" spans="1:6">
      <c r="A8" s="1" t="s">
        <v>91</v>
      </c>
      <c r="C8" s="27"/>
      <c r="D8" s="28"/>
    </row>
    <row r="9" spans="1:6" ht="15.75" thickBot="1">
      <c r="A9" s="1"/>
      <c r="C9" s="26"/>
      <c r="D9" s="26"/>
    </row>
    <row r="10" spans="1:6" ht="45.75" thickBot="1">
      <c r="A10" s="3" t="s">
        <v>2</v>
      </c>
      <c r="B10" s="4" t="s">
        <v>3</v>
      </c>
      <c r="C10" s="4" t="s">
        <v>4</v>
      </c>
      <c r="D10" s="4" t="s">
        <v>5</v>
      </c>
      <c r="E10" s="4" t="s">
        <v>6</v>
      </c>
      <c r="F10" s="4" t="s">
        <v>7</v>
      </c>
    </row>
    <row r="11" spans="1:6" ht="20.100000000000001" customHeight="1" thickBot="1">
      <c r="A11" s="5">
        <v>1</v>
      </c>
      <c r="B11" s="6"/>
      <c r="C11" s="6"/>
      <c r="D11" s="6"/>
      <c r="E11" s="6"/>
      <c r="F11" s="6"/>
    </row>
    <row r="12" spans="1:6" ht="20.100000000000001" customHeight="1" thickBot="1">
      <c r="A12" s="5">
        <v>2</v>
      </c>
      <c r="B12" s="6"/>
      <c r="C12" s="6"/>
      <c r="D12" s="6"/>
      <c r="E12" s="6"/>
      <c r="F12" s="6"/>
    </row>
    <row r="13" spans="1:6" ht="20.100000000000001" customHeight="1" thickBot="1">
      <c r="A13" s="5">
        <v>3</v>
      </c>
      <c r="B13" s="6"/>
      <c r="C13" s="6"/>
      <c r="D13" s="6"/>
      <c r="E13" s="6"/>
      <c r="F13" s="6"/>
    </row>
    <row r="14" spans="1:6" ht="20.100000000000001" customHeight="1" thickBot="1">
      <c r="A14" s="5">
        <v>4</v>
      </c>
      <c r="B14" s="6"/>
      <c r="C14" s="6"/>
      <c r="D14" s="6"/>
      <c r="E14" s="6"/>
      <c r="F14" s="6"/>
    </row>
    <row r="15" spans="1:6" ht="20.100000000000001" customHeight="1" thickBot="1">
      <c r="A15" s="5">
        <v>5</v>
      </c>
      <c r="B15" s="6"/>
      <c r="C15" s="6"/>
      <c r="D15" s="6"/>
      <c r="E15" s="6"/>
      <c r="F15" s="6"/>
    </row>
    <row r="16" spans="1:6" ht="20.100000000000001" customHeight="1" thickBot="1">
      <c r="A16" s="5">
        <v>6</v>
      </c>
      <c r="B16" s="6"/>
      <c r="C16" s="6"/>
      <c r="D16" s="6"/>
      <c r="E16" s="6"/>
      <c r="F16" s="6"/>
    </row>
    <row r="17" spans="1:6" ht="20.100000000000001" customHeight="1" thickBot="1">
      <c r="A17" s="5">
        <v>7</v>
      </c>
      <c r="B17" s="6"/>
      <c r="C17" s="6"/>
      <c r="D17" s="6"/>
      <c r="E17" s="6"/>
      <c r="F17" s="6"/>
    </row>
    <row r="18" spans="1:6" ht="20.100000000000001" customHeight="1" thickBot="1">
      <c r="A18" s="5">
        <v>8</v>
      </c>
      <c r="B18" s="6"/>
      <c r="C18" s="6"/>
      <c r="D18" s="6"/>
      <c r="E18" s="6"/>
      <c r="F18" s="6"/>
    </row>
    <row r="19" spans="1:6" ht="20.100000000000001" customHeight="1" thickBot="1">
      <c r="A19" s="44" t="s">
        <v>12</v>
      </c>
      <c r="B19" s="45"/>
      <c r="C19" s="45"/>
      <c r="D19" s="46"/>
      <c r="E19" s="47"/>
      <c r="F19" s="48"/>
    </row>
    <row r="20" spans="1:6">
      <c r="A20" s="1"/>
    </row>
    <row r="21" spans="1:6">
      <c r="A21" s="25" t="s">
        <v>21</v>
      </c>
      <c r="C21" s="27"/>
      <c r="D21" t="s">
        <v>114</v>
      </c>
    </row>
    <row r="22" spans="1:6" ht="15.75" thickBot="1">
      <c r="A22" s="1"/>
    </row>
    <row r="23" spans="1:6" ht="14.45" customHeight="1" thickBot="1">
      <c r="A23" s="51" t="s">
        <v>13</v>
      </c>
      <c r="B23" s="52"/>
      <c r="C23" s="52"/>
      <c r="D23" s="52"/>
      <c r="E23" s="52"/>
      <c r="F23" s="4"/>
    </row>
    <row r="24" spans="1:6" ht="30">
      <c r="A24" s="9" t="s">
        <v>14</v>
      </c>
      <c r="B24" s="29"/>
      <c r="C24" s="15" t="s">
        <v>15</v>
      </c>
      <c r="D24" s="29"/>
      <c r="E24" s="15" t="s">
        <v>16</v>
      </c>
      <c r="F24" s="31"/>
    </row>
    <row r="25" spans="1:6" ht="20.100000000000001" customHeight="1" thickBot="1">
      <c r="A25" s="10" t="s">
        <v>22</v>
      </c>
      <c r="B25" s="30"/>
      <c r="C25" s="14" t="s">
        <v>24</v>
      </c>
      <c r="D25" s="12"/>
      <c r="E25" s="12"/>
      <c r="F25" s="13"/>
    </row>
  </sheetData>
  <mergeCells count="6">
    <mergeCell ref="A19:D19"/>
    <mergeCell ref="E19:F19"/>
    <mergeCell ref="A23:E23"/>
    <mergeCell ref="C5:D5"/>
    <mergeCell ref="C6:D6"/>
    <mergeCell ref="C7:D7"/>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opLeftCell="A11" zoomScale="93" zoomScaleNormal="93" workbookViewId="0">
      <selection activeCell="K37" sqref="K37"/>
    </sheetView>
  </sheetViews>
  <sheetFormatPr defaultRowHeight="15"/>
  <cols>
    <col min="1" max="1" width="13.140625" customWidth="1"/>
    <col min="2" max="2" width="42.5703125" customWidth="1"/>
    <col min="3" max="4" width="14.5703125" customWidth="1"/>
    <col min="5" max="5" width="16.42578125" customWidth="1"/>
    <col min="6" max="6" width="34.5703125" customWidth="1"/>
  </cols>
  <sheetData>
    <row r="1" spans="1:6" ht="23.25">
      <c r="A1" s="16" t="s">
        <v>25</v>
      </c>
    </row>
    <row r="2" spans="1:6" ht="15.75" thickBot="1">
      <c r="A2" s="17"/>
    </row>
    <row r="3" spans="1:6" ht="18" customHeight="1" thickBot="1">
      <c r="A3" s="18" t="s">
        <v>26</v>
      </c>
      <c r="B3" s="19" t="s">
        <v>27</v>
      </c>
      <c r="C3" s="20" t="s">
        <v>117</v>
      </c>
      <c r="D3" s="20" t="s">
        <v>118</v>
      </c>
      <c r="E3" s="20" t="s">
        <v>28</v>
      </c>
      <c r="F3" s="20" t="s">
        <v>29</v>
      </c>
    </row>
    <row r="4" spans="1:6" ht="18" customHeight="1" thickBot="1">
      <c r="A4" s="21" t="s">
        <v>30</v>
      </c>
      <c r="B4" s="22" t="s">
        <v>31</v>
      </c>
      <c r="C4" s="23">
        <v>20141</v>
      </c>
      <c r="D4" s="23">
        <v>21141</v>
      </c>
      <c r="E4" s="22" t="s">
        <v>32</v>
      </c>
      <c r="F4" s="22" t="s">
        <v>33</v>
      </c>
    </row>
    <row r="5" spans="1:6" ht="18" customHeight="1" thickBot="1">
      <c r="A5" s="21"/>
      <c r="B5" s="22" t="s">
        <v>34</v>
      </c>
      <c r="C5" s="23">
        <v>20400</v>
      </c>
      <c r="D5" s="23">
        <v>21145</v>
      </c>
      <c r="E5" s="22" t="s">
        <v>35</v>
      </c>
      <c r="F5" s="22" t="s">
        <v>36</v>
      </c>
    </row>
    <row r="6" spans="1:6" ht="18" customHeight="1" thickBot="1">
      <c r="A6" s="21"/>
      <c r="B6" s="22" t="s">
        <v>37</v>
      </c>
      <c r="C6" s="23">
        <v>20142</v>
      </c>
      <c r="D6" s="23">
        <v>21142</v>
      </c>
      <c r="E6" s="22" t="s">
        <v>38</v>
      </c>
      <c r="F6" s="22" t="s">
        <v>39</v>
      </c>
    </row>
    <row r="7" spans="1:6" ht="18" customHeight="1" thickBot="1">
      <c r="A7" s="21"/>
      <c r="B7" s="22" t="s">
        <v>40</v>
      </c>
      <c r="C7" s="23">
        <v>20143</v>
      </c>
      <c r="D7" s="23">
        <v>21143</v>
      </c>
      <c r="E7" s="22" t="s">
        <v>41</v>
      </c>
      <c r="F7" s="22" t="s">
        <v>41</v>
      </c>
    </row>
    <row r="8" spans="1:6" ht="18" customHeight="1" thickBot="1">
      <c r="A8" s="21"/>
      <c r="B8" s="22" t="s">
        <v>42</v>
      </c>
      <c r="C8" s="23">
        <v>20144</v>
      </c>
      <c r="D8" s="23">
        <v>21144</v>
      </c>
      <c r="E8" s="40" t="s">
        <v>69</v>
      </c>
      <c r="F8" s="22" t="s">
        <v>43</v>
      </c>
    </row>
    <row r="9" spans="1:6" ht="18" customHeight="1" thickBot="1">
      <c r="A9" s="21" t="s">
        <v>120</v>
      </c>
      <c r="B9" s="22" t="s">
        <v>119</v>
      </c>
      <c r="C9" s="23">
        <v>20161</v>
      </c>
      <c r="D9" s="23">
        <v>21161</v>
      </c>
      <c r="E9" s="22" t="s">
        <v>41</v>
      </c>
      <c r="F9" s="22" t="s">
        <v>41</v>
      </c>
    </row>
    <row r="10" spans="1:6" ht="18" customHeight="1" thickBot="1">
      <c r="A10" s="21" t="s">
        <v>44</v>
      </c>
      <c r="B10" s="22" t="s">
        <v>45</v>
      </c>
      <c r="C10" s="23">
        <v>20200</v>
      </c>
      <c r="D10" s="23">
        <v>21200</v>
      </c>
      <c r="E10" s="22" t="s">
        <v>46</v>
      </c>
      <c r="F10" s="22" t="s">
        <v>47</v>
      </c>
    </row>
    <row r="11" spans="1:6" ht="18" customHeight="1" thickBot="1">
      <c r="A11" s="21"/>
      <c r="B11" s="22" t="s">
        <v>48</v>
      </c>
      <c r="C11" s="23">
        <v>20210</v>
      </c>
      <c r="D11" s="23">
        <v>21210</v>
      </c>
      <c r="E11" s="22" t="s">
        <v>46</v>
      </c>
      <c r="F11" s="22" t="s">
        <v>47</v>
      </c>
    </row>
    <row r="12" spans="1:6" ht="18" customHeight="1" thickBot="1">
      <c r="A12" s="21"/>
      <c r="B12" s="22" t="s">
        <v>49</v>
      </c>
      <c r="C12" s="23">
        <v>20220</v>
      </c>
      <c r="D12" s="23">
        <v>21220</v>
      </c>
      <c r="E12" s="22" t="s">
        <v>46</v>
      </c>
      <c r="F12" s="22" t="s">
        <v>47</v>
      </c>
    </row>
    <row r="13" spans="1:6" ht="18" customHeight="1" thickBot="1">
      <c r="A13" s="21"/>
      <c r="B13" s="22" t="s">
        <v>50</v>
      </c>
      <c r="C13" s="23">
        <v>20230</v>
      </c>
      <c r="D13" s="23">
        <v>21230</v>
      </c>
      <c r="E13" s="22" t="s">
        <v>46</v>
      </c>
      <c r="F13" s="22" t="s">
        <v>47</v>
      </c>
    </row>
    <row r="14" spans="1:6" ht="18" customHeight="1" thickBot="1">
      <c r="A14" s="21" t="s">
        <v>51</v>
      </c>
      <c r="B14" s="22" t="s">
        <v>52</v>
      </c>
      <c r="C14" s="23">
        <v>20350</v>
      </c>
      <c r="D14" s="23">
        <v>21350</v>
      </c>
      <c r="E14" s="22" t="s">
        <v>53</v>
      </c>
      <c r="F14" s="22" t="s">
        <v>54</v>
      </c>
    </row>
    <row r="15" spans="1:6" ht="18" customHeight="1" thickBot="1">
      <c r="A15" s="21"/>
      <c r="B15" s="22" t="s">
        <v>55</v>
      </c>
      <c r="C15" s="23">
        <v>20360</v>
      </c>
      <c r="D15" s="23">
        <v>21360</v>
      </c>
      <c r="E15" s="22" t="s">
        <v>53</v>
      </c>
      <c r="F15" s="22" t="s">
        <v>56</v>
      </c>
    </row>
    <row r="16" spans="1:6" ht="18" customHeight="1" thickBot="1">
      <c r="A16" s="21"/>
      <c r="B16" s="22" t="s">
        <v>57</v>
      </c>
      <c r="C16" s="23">
        <v>20370</v>
      </c>
      <c r="D16" s="23">
        <v>21370</v>
      </c>
      <c r="E16" s="22" t="s">
        <v>53</v>
      </c>
      <c r="F16" s="22" t="s">
        <v>56</v>
      </c>
    </row>
    <row r="17" spans="1:7" ht="18" customHeight="1" thickBot="1">
      <c r="A17" s="21" t="s">
        <v>58</v>
      </c>
      <c r="B17" s="22" t="s">
        <v>55</v>
      </c>
      <c r="C17" s="23">
        <v>20300</v>
      </c>
      <c r="D17" s="23">
        <v>21300</v>
      </c>
      <c r="E17" s="40" t="s">
        <v>93</v>
      </c>
      <c r="F17" s="22" t="s">
        <v>59</v>
      </c>
    </row>
    <row r="18" spans="1:7" ht="18" customHeight="1" thickBot="1">
      <c r="A18" s="21"/>
      <c r="B18" s="22" t="s">
        <v>60</v>
      </c>
      <c r="C18" s="23">
        <v>20310</v>
      </c>
      <c r="D18" s="23">
        <v>21310</v>
      </c>
      <c r="E18" s="40" t="s">
        <v>93</v>
      </c>
      <c r="F18" s="22" t="s">
        <v>59</v>
      </c>
    </row>
    <row r="19" spans="1:7" ht="18" customHeight="1" thickBot="1">
      <c r="A19" s="21"/>
      <c r="B19" s="22" t="s">
        <v>61</v>
      </c>
      <c r="C19" s="23">
        <v>20320</v>
      </c>
      <c r="D19" s="23">
        <v>21320</v>
      </c>
      <c r="E19" s="40" t="s">
        <v>93</v>
      </c>
      <c r="F19" s="22" t="s">
        <v>59</v>
      </c>
    </row>
    <row r="20" spans="1:7" ht="18" customHeight="1" thickBot="1">
      <c r="A20" s="21" t="s">
        <v>62</v>
      </c>
      <c r="B20" s="22" t="s">
        <v>63</v>
      </c>
      <c r="C20" s="23">
        <v>20400</v>
      </c>
      <c r="D20" s="23">
        <v>21400</v>
      </c>
      <c r="E20" s="22" t="s">
        <v>64</v>
      </c>
      <c r="F20" s="22" t="s">
        <v>65</v>
      </c>
    </row>
    <row r="21" spans="1:7" ht="18" customHeight="1" thickBot="1">
      <c r="A21" s="21"/>
      <c r="B21" s="22" t="s">
        <v>52</v>
      </c>
      <c r="C21" s="23">
        <v>20410</v>
      </c>
      <c r="D21" s="23">
        <v>21410</v>
      </c>
      <c r="E21" s="22" t="s">
        <v>66</v>
      </c>
      <c r="F21" s="22" t="s">
        <v>67</v>
      </c>
    </row>
    <row r="22" spans="1:7" ht="18" customHeight="1" thickBot="1">
      <c r="A22" s="21"/>
      <c r="B22" s="22" t="s">
        <v>55</v>
      </c>
      <c r="C22" s="23">
        <v>20420</v>
      </c>
      <c r="D22" s="23">
        <v>21420</v>
      </c>
      <c r="E22" s="22" t="s">
        <v>32</v>
      </c>
      <c r="F22" s="22" t="s">
        <v>33</v>
      </c>
    </row>
    <row r="23" spans="1:7" ht="18" customHeight="1" thickBot="1">
      <c r="A23" s="21"/>
      <c r="B23" s="22" t="s">
        <v>68</v>
      </c>
      <c r="C23" s="23">
        <v>20421</v>
      </c>
      <c r="D23" s="23">
        <v>21421</v>
      </c>
      <c r="E23" s="22" t="s">
        <v>69</v>
      </c>
      <c r="F23" s="34" t="s">
        <v>92</v>
      </c>
    </row>
    <row r="24" spans="1:7" ht="18" customHeight="1" thickBot="1">
      <c r="A24" s="21"/>
      <c r="B24" s="22" t="s">
        <v>70</v>
      </c>
      <c r="C24" s="23">
        <v>20422</v>
      </c>
      <c r="D24" s="23">
        <v>21422</v>
      </c>
      <c r="E24" s="22" t="s">
        <v>71</v>
      </c>
      <c r="F24" s="34" t="s">
        <v>92</v>
      </c>
    </row>
    <row r="25" spans="1:7" ht="18" customHeight="1" thickBot="1">
      <c r="A25" s="21"/>
      <c r="B25" s="22" t="s">
        <v>72</v>
      </c>
      <c r="C25" s="23">
        <v>20423</v>
      </c>
      <c r="D25" s="23">
        <v>21423</v>
      </c>
      <c r="E25" s="40" t="s">
        <v>94</v>
      </c>
      <c r="F25" s="34" t="s">
        <v>92</v>
      </c>
    </row>
    <row r="26" spans="1:7" ht="18" customHeight="1" thickBot="1">
      <c r="A26" s="21"/>
      <c r="B26" s="22" t="s">
        <v>73</v>
      </c>
      <c r="C26" s="23">
        <v>20424</v>
      </c>
      <c r="D26" s="23">
        <v>21424</v>
      </c>
      <c r="E26" s="40" t="s">
        <v>74</v>
      </c>
      <c r="F26" s="34" t="s">
        <v>92</v>
      </c>
    </row>
    <row r="27" spans="1:7" ht="18" customHeight="1" thickBot="1">
      <c r="A27" s="21"/>
      <c r="B27" s="22" t="s">
        <v>75</v>
      </c>
      <c r="C27" s="23">
        <v>20425</v>
      </c>
      <c r="D27" s="23">
        <v>21425</v>
      </c>
      <c r="E27" s="40" t="s">
        <v>97</v>
      </c>
      <c r="F27" s="34" t="s">
        <v>92</v>
      </c>
    </row>
    <row r="28" spans="1:7" ht="18" customHeight="1" thickBot="1">
      <c r="A28" s="21"/>
      <c r="B28" s="22" t="s">
        <v>76</v>
      </c>
      <c r="C28" s="23">
        <v>20426</v>
      </c>
      <c r="D28" s="23">
        <v>21426</v>
      </c>
      <c r="E28" s="40" t="s">
        <v>38</v>
      </c>
      <c r="F28" s="34" t="s">
        <v>92</v>
      </c>
    </row>
    <row r="29" spans="1:7" ht="18" customHeight="1" thickBot="1">
      <c r="A29" s="35"/>
      <c r="B29" s="37" t="s">
        <v>95</v>
      </c>
      <c r="C29" s="38">
        <v>20428</v>
      </c>
      <c r="D29" s="38">
        <v>21428</v>
      </c>
      <c r="E29" s="37" t="s">
        <v>96</v>
      </c>
      <c r="F29" s="39" t="s">
        <v>92</v>
      </c>
      <c r="G29" s="36"/>
    </row>
    <row r="30" spans="1:7" ht="18" customHeight="1" thickBot="1">
      <c r="A30" s="21"/>
      <c r="B30" s="22" t="s">
        <v>77</v>
      </c>
      <c r="C30" s="23">
        <v>20430</v>
      </c>
      <c r="D30" s="23">
        <v>21430</v>
      </c>
      <c r="E30" s="22" t="s">
        <v>88</v>
      </c>
      <c r="F30" s="22" t="s">
        <v>87</v>
      </c>
    </row>
    <row r="31" spans="1:7" ht="18" customHeight="1" thickBot="1">
      <c r="A31" s="21"/>
      <c r="B31" s="22" t="s">
        <v>78</v>
      </c>
      <c r="C31" s="23">
        <v>20440</v>
      </c>
      <c r="D31" s="23">
        <v>21440</v>
      </c>
      <c r="E31" s="22" t="s">
        <v>38</v>
      </c>
      <c r="F31" s="22" t="s">
        <v>39</v>
      </c>
    </row>
    <row r="32" spans="1:7" ht="18" customHeight="1" thickBot="1">
      <c r="A32" s="21" t="s">
        <v>79</v>
      </c>
      <c r="B32" s="22" t="s">
        <v>80</v>
      </c>
      <c r="C32" s="23">
        <v>20500</v>
      </c>
      <c r="D32" s="23">
        <v>21500</v>
      </c>
      <c r="E32" s="22" t="s">
        <v>81</v>
      </c>
      <c r="F32" s="22" t="s">
        <v>32</v>
      </c>
    </row>
    <row r="33" spans="1:6" ht="18" customHeight="1" thickBot="1">
      <c r="A33" s="21" t="s">
        <v>82</v>
      </c>
      <c r="B33" s="22" t="s">
        <v>80</v>
      </c>
      <c r="C33" s="23">
        <v>20600</v>
      </c>
      <c r="D33" s="23">
        <v>21600</v>
      </c>
      <c r="E33" s="22" t="s">
        <v>83</v>
      </c>
      <c r="F33" s="22" t="s">
        <v>84</v>
      </c>
    </row>
    <row r="34" spans="1:6">
      <c r="A34" s="17"/>
    </row>
    <row r="35" spans="1:6" ht="30.95" customHeight="1">
      <c r="A35" s="55" t="s">
        <v>85</v>
      </c>
      <c r="B35" s="55"/>
      <c r="C35" s="55"/>
      <c r="D35" s="55"/>
      <c r="E35" s="55"/>
      <c r="F35" s="55"/>
    </row>
    <row r="36" spans="1:6">
      <c r="A36" s="24" t="s">
        <v>86</v>
      </c>
    </row>
    <row r="37" spans="1:6">
      <c r="A37" s="56" t="s">
        <v>115</v>
      </c>
      <c r="B37" s="57"/>
      <c r="C37" s="57"/>
      <c r="D37" s="57"/>
      <c r="E37" s="57"/>
      <c r="F37" s="57"/>
    </row>
    <row r="38" spans="1:6">
      <c r="A38" s="11" t="s">
        <v>116</v>
      </c>
    </row>
  </sheetData>
  <mergeCells count="1">
    <mergeCell ref="A35:F35"/>
  </mergeCells>
  <hyperlinks>
    <hyperlink ref="A36" r:id="rId1" display="mailto:BoT@aaccc.org"/>
  </hyperlinks>
  <pageMargins left="0.7" right="0.7" top="0.75" bottom="0.75" header="0.3" footer="0.3"/>
  <pageSetup scale="90" fitToHeight="0" orientation="landscape"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9"/>
  <sheetViews>
    <sheetView tabSelected="1" workbookViewId="0">
      <selection activeCell="C58" sqref="C58"/>
    </sheetView>
  </sheetViews>
  <sheetFormatPr defaultRowHeight="15"/>
  <cols>
    <col min="1" max="1" width="11" style="1" customWidth="1"/>
    <col min="2" max="2" width="20.28515625" style="1" customWidth="1"/>
    <col min="3" max="3" width="66.85546875" style="1" customWidth="1"/>
    <col min="4" max="7" width="0" style="1" hidden="1" customWidth="1"/>
    <col min="8" max="8" width="1" style="1" hidden="1" customWidth="1"/>
    <col min="9" max="14" width="0" style="1" hidden="1" customWidth="1"/>
    <col min="15" max="15" width="12.85546875" style="216" customWidth="1"/>
    <col min="16" max="16" width="13.28515625" style="226" customWidth="1"/>
    <col min="17" max="18" width="16.85546875" style="1" hidden="1" customWidth="1"/>
    <col min="19" max="19" width="16.85546875" style="225" hidden="1" customWidth="1"/>
    <col min="20" max="20" width="12.85546875" style="216" customWidth="1"/>
    <col min="21" max="21" width="27.140625" style="1" customWidth="1"/>
    <col min="22" max="22" width="10.42578125" style="1" bestFit="1" customWidth="1"/>
    <col min="23" max="16384" width="9.140625" style="1"/>
  </cols>
  <sheetData>
    <row r="1" spans="1:22" ht="39.75" thickBot="1">
      <c r="A1" s="68" t="s">
        <v>123</v>
      </c>
      <c r="B1" s="69"/>
      <c r="C1" s="70"/>
      <c r="D1" s="71"/>
      <c r="E1" s="72"/>
      <c r="F1" s="73"/>
      <c r="G1" s="70"/>
      <c r="H1" s="74"/>
      <c r="I1" s="75"/>
      <c r="J1" s="76"/>
      <c r="K1" s="77" t="s">
        <v>124</v>
      </c>
      <c r="L1" s="77" t="s">
        <v>125</v>
      </c>
      <c r="M1" s="76" t="s">
        <v>126</v>
      </c>
      <c r="N1" s="76"/>
      <c r="O1" s="78"/>
      <c r="P1" s="79"/>
      <c r="Q1" s="80"/>
      <c r="R1" s="81"/>
      <c r="S1" s="82"/>
      <c r="T1" s="83">
        <v>44170</v>
      </c>
      <c r="U1" s="81"/>
      <c r="V1" s="84"/>
    </row>
    <row r="2" spans="1:22" ht="16.5" customHeight="1" thickBot="1">
      <c r="A2" s="85" t="s">
        <v>127</v>
      </c>
      <c r="B2" s="86" t="s">
        <v>128</v>
      </c>
      <c r="C2" s="85" t="s">
        <v>129</v>
      </c>
      <c r="D2" s="87">
        <v>2011</v>
      </c>
      <c r="E2" s="88">
        <v>2012</v>
      </c>
      <c r="F2" s="89">
        <v>2013</v>
      </c>
      <c r="G2" s="90">
        <v>2014</v>
      </c>
      <c r="H2" s="91">
        <v>2015</v>
      </c>
      <c r="I2" s="92"/>
      <c r="J2" s="90"/>
      <c r="K2" s="90"/>
      <c r="L2" s="90"/>
      <c r="M2" s="90"/>
      <c r="N2" s="90"/>
      <c r="O2" s="93" t="s">
        <v>130</v>
      </c>
      <c r="P2" s="94">
        <v>2021</v>
      </c>
      <c r="Q2" s="95" t="s">
        <v>131</v>
      </c>
      <c r="R2" s="96"/>
      <c r="S2" s="97">
        <f>SUM(R2:R25)</f>
        <v>20885.11</v>
      </c>
      <c r="T2" s="93" t="s">
        <v>132</v>
      </c>
      <c r="U2" s="96"/>
      <c r="V2" s="70"/>
    </row>
    <row r="3" spans="1:22" ht="18" customHeight="1" thickBot="1">
      <c r="A3" s="98" t="s">
        <v>133</v>
      </c>
      <c r="B3" s="99" t="s">
        <v>134</v>
      </c>
      <c r="C3" s="100" t="s">
        <v>135</v>
      </c>
      <c r="D3" s="101">
        <v>6000</v>
      </c>
      <c r="E3" s="102">
        <v>6000</v>
      </c>
      <c r="F3" s="102">
        <v>6000</v>
      </c>
      <c r="G3" s="103">
        <v>6000</v>
      </c>
      <c r="H3" s="103">
        <v>6000</v>
      </c>
      <c r="I3" s="104"/>
      <c r="J3" s="90"/>
      <c r="K3" s="90"/>
      <c r="L3" s="90"/>
      <c r="M3" s="90"/>
      <c r="N3" s="90"/>
      <c r="O3" s="105">
        <v>20100</v>
      </c>
      <c r="P3" s="106">
        <v>6000</v>
      </c>
      <c r="Q3" s="107">
        <v>20100</v>
      </c>
      <c r="R3" s="108">
        <v>1800</v>
      </c>
      <c r="S3" s="97"/>
      <c r="T3" s="105">
        <v>21100</v>
      </c>
      <c r="U3" s="109" t="s">
        <v>136</v>
      </c>
      <c r="V3" s="73"/>
    </row>
    <row r="4" spans="1:22" ht="18" customHeight="1" thickBot="1">
      <c r="A4" s="98"/>
      <c r="B4" s="99" t="s">
        <v>137</v>
      </c>
      <c r="C4" s="100" t="s">
        <v>138</v>
      </c>
      <c r="D4" s="101">
        <v>6000</v>
      </c>
      <c r="E4" s="102">
        <v>6000</v>
      </c>
      <c r="F4" s="102">
        <v>6000</v>
      </c>
      <c r="G4" s="103">
        <v>6000</v>
      </c>
      <c r="H4" s="103">
        <v>6000</v>
      </c>
      <c r="I4" s="104"/>
      <c r="J4" s="90"/>
      <c r="K4" s="90"/>
      <c r="L4" s="90"/>
      <c r="M4" s="90"/>
      <c r="N4" s="90"/>
      <c r="O4" s="110">
        <v>20100</v>
      </c>
      <c r="P4" s="106">
        <v>6000</v>
      </c>
      <c r="Q4" s="111">
        <v>20100</v>
      </c>
      <c r="R4" s="108"/>
      <c r="S4" s="97"/>
      <c r="T4" s="110">
        <v>21100</v>
      </c>
      <c r="U4" s="96"/>
      <c r="V4" s="70"/>
    </row>
    <row r="5" spans="1:22" ht="18" customHeight="1" thickBot="1">
      <c r="A5" s="98"/>
      <c r="B5" s="112" t="s">
        <v>139</v>
      </c>
      <c r="C5" s="113" t="s">
        <v>140</v>
      </c>
      <c r="D5" s="114">
        <v>10000</v>
      </c>
      <c r="E5" s="102">
        <v>10000</v>
      </c>
      <c r="F5" s="102">
        <v>10000</v>
      </c>
      <c r="G5" s="115">
        <v>6000</v>
      </c>
      <c r="H5" s="115">
        <v>4000</v>
      </c>
      <c r="I5" s="104"/>
      <c r="J5" s="90"/>
      <c r="K5" s="90"/>
      <c r="L5" s="90"/>
      <c r="M5" s="90"/>
      <c r="N5" s="90"/>
      <c r="O5" s="105">
        <v>20131</v>
      </c>
      <c r="P5" s="106">
        <v>2000</v>
      </c>
      <c r="Q5" s="107">
        <v>20131</v>
      </c>
      <c r="R5" s="108">
        <v>2209.4499999999998</v>
      </c>
      <c r="S5" s="97"/>
      <c r="T5" s="105">
        <v>21131</v>
      </c>
      <c r="U5" s="96"/>
      <c r="V5" s="116"/>
    </row>
    <row r="6" spans="1:22" ht="18" customHeight="1" thickBot="1">
      <c r="A6" s="98"/>
      <c r="B6" s="112"/>
      <c r="C6" s="113" t="s">
        <v>141</v>
      </c>
      <c r="D6" s="117">
        <v>4000</v>
      </c>
      <c r="E6" s="102">
        <v>4000</v>
      </c>
      <c r="F6" s="102">
        <v>4000</v>
      </c>
      <c r="G6" s="103">
        <v>4000</v>
      </c>
      <c r="H6" s="103">
        <v>4000</v>
      </c>
      <c r="I6" s="104"/>
      <c r="J6" s="90"/>
      <c r="K6" s="90" t="s">
        <v>142</v>
      </c>
      <c r="L6" s="90"/>
      <c r="M6" s="90"/>
      <c r="N6" s="90"/>
      <c r="O6" s="118">
        <v>20131</v>
      </c>
      <c r="P6" s="119">
        <v>4000</v>
      </c>
      <c r="Q6" s="120">
        <v>20131</v>
      </c>
      <c r="R6" s="108"/>
      <c r="S6" s="97"/>
      <c r="T6" s="118">
        <v>21131</v>
      </c>
      <c r="U6" s="96"/>
      <c r="V6" s="70"/>
    </row>
    <row r="7" spans="1:22" ht="18" customHeight="1" thickBot="1">
      <c r="A7" s="98"/>
      <c r="B7" s="112"/>
      <c r="C7" s="113" t="s">
        <v>143</v>
      </c>
      <c r="D7" s="121">
        <v>1000</v>
      </c>
      <c r="E7" s="102">
        <v>1000</v>
      </c>
      <c r="F7" s="102">
        <v>1000</v>
      </c>
      <c r="G7" s="103">
        <v>1000</v>
      </c>
      <c r="H7" s="115">
        <v>500</v>
      </c>
      <c r="I7" s="104"/>
      <c r="J7" s="90"/>
      <c r="K7" s="90"/>
      <c r="L7" s="90"/>
      <c r="M7" s="90"/>
      <c r="N7" s="90"/>
      <c r="O7" s="110">
        <v>20133</v>
      </c>
      <c r="P7" s="106">
        <v>500</v>
      </c>
      <c r="Q7" s="111">
        <v>20133</v>
      </c>
      <c r="R7" s="108"/>
      <c r="S7" s="97"/>
      <c r="T7" s="110">
        <v>21133</v>
      </c>
      <c r="U7" s="96"/>
      <c r="V7" s="70"/>
    </row>
    <row r="8" spans="1:22" ht="17.45" customHeight="1" thickBot="1">
      <c r="A8" s="98"/>
      <c r="B8" s="112"/>
      <c r="C8" s="113" t="s">
        <v>144</v>
      </c>
      <c r="D8" s="114">
        <v>1800</v>
      </c>
      <c r="E8" s="102">
        <v>1800</v>
      </c>
      <c r="F8" s="114">
        <v>2500</v>
      </c>
      <c r="G8" s="103">
        <v>2500</v>
      </c>
      <c r="H8" s="122">
        <v>2800</v>
      </c>
      <c r="I8" s="123" t="s">
        <v>145</v>
      </c>
      <c r="J8" s="90"/>
      <c r="K8" s="90" t="s">
        <v>146</v>
      </c>
      <c r="L8" s="90"/>
      <c r="M8" s="90"/>
      <c r="N8" s="90"/>
      <c r="O8" s="105">
        <v>20141</v>
      </c>
      <c r="P8" s="106">
        <v>9250</v>
      </c>
      <c r="Q8" s="107">
        <v>20141</v>
      </c>
      <c r="R8" s="108"/>
      <c r="S8" s="97"/>
      <c r="T8" s="105">
        <v>21141</v>
      </c>
      <c r="U8" s="96"/>
      <c r="V8" s="70"/>
    </row>
    <row r="9" spans="1:22" ht="18" customHeight="1" thickBot="1">
      <c r="A9" s="98"/>
      <c r="B9" s="112"/>
      <c r="C9" s="113" t="s">
        <v>147</v>
      </c>
      <c r="D9" s="114"/>
      <c r="E9" s="102"/>
      <c r="F9" s="114"/>
      <c r="G9" s="103"/>
      <c r="H9" s="122"/>
      <c r="I9" s="123"/>
      <c r="J9" s="90"/>
      <c r="K9" s="90" t="s">
        <v>148</v>
      </c>
      <c r="L9" s="90"/>
      <c r="M9" s="90"/>
      <c r="N9" s="90"/>
      <c r="O9" s="118" t="s">
        <v>149</v>
      </c>
      <c r="P9" s="106">
        <v>500</v>
      </c>
      <c r="Q9" s="120">
        <v>20405</v>
      </c>
      <c r="R9" s="108">
        <v>4238.01</v>
      </c>
      <c r="S9" s="97" t="s">
        <v>150</v>
      </c>
      <c r="T9" s="118">
        <v>21145</v>
      </c>
      <c r="U9" s="109" t="s">
        <v>151</v>
      </c>
      <c r="V9" s="70"/>
    </row>
    <row r="10" spans="1:22" ht="18" customHeight="1" thickBot="1">
      <c r="A10" s="98"/>
      <c r="B10" s="112"/>
      <c r="C10" s="113" t="s">
        <v>152</v>
      </c>
      <c r="D10" s="102">
        <v>400</v>
      </c>
      <c r="E10" s="102">
        <v>400</v>
      </c>
      <c r="F10" s="102">
        <v>400</v>
      </c>
      <c r="G10" s="103">
        <v>400</v>
      </c>
      <c r="H10" s="103">
        <v>400</v>
      </c>
      <c r="I10" s="104"/>
      <c r="J10" s="90"/>
      <c r="K10" s="90"/>
      <c r="L10" s="90"/>
      <c r="M10" s="90"/>
      <c r="N10" s="90"/>
      <c r="O10" s="118">
        <v>20142</v>
      </c>
      <c r="P10" s="124">
        <v>700</v>
      </c>
      <c r="Q10" s="120">
        <v>20142</v>
      </c>
      <c r="R10" s="108"/>
      <c r="S10" s="97"/>
      <c r="T10" s="118">
        <v>21142</v>
      </c>
      <c r="U10" s="96"/>
      <c r="V10" s="116"/>
    </row>
    <row r="11" spans="1:22" ht="18" customHeight="1" thickBot="1">
      <c r="A11" s="98"/>
      <c r="B11" s="112"/>
      <c r="C11" s="113" t="s">
        <v>153</v>
      </c>
      <c r="D11" s="102"/>
      <c r="E11" s="102"/>
      <c r="F11" s="102"/>
      <c r="G11" s="103"/>
      <c r="H11" s="122">
        <v>6000</v>
      </c>
      <c r="I11" s="104"/>
      <c r="J11" s="90"/>
      <c r="K11" s="90" t="s">
        <v>154</v>
      </c>
      <c r="L11" s="90"/>
      <c r="M11" s="90"/>
      <c r="N11" s="90"/>
      <c r="O11" s="118">
        <v>20143</v>
      </c>
      <c r="P11" s="119">
        <v>5000</v>
      </c>
      <c r="Q11" s="120">
        <v>20143</v>
      </c>
      <c r="R11" s="108"/>
      <c r="S11" s="97"/>
      <c r="T11" s="118">
        <v>21143</v>
      </c>
      <c r="U11" s="96"/>
      <c r="V11" s="116"/>
    </row>
    <row r="12" spans="1:22" ht="19.5" customHeight="1" thickBot="1">
      <c r="A12" s="98"/>
      <c r="B12" s="112"/>
      <c r="C12" s="113" t="s">
        <v>155</v>
      </c>
      <c r="D12" s="101"/>
      <c r="E12" s="114">
        <v>1600</v>
      </c>
      <c r="F12" s="125">
        <v>2500</v>
      </c>
      <c r="G12" s="103">
        <v>2500</v>
      </c>
      <c r="H12" s="103">
        <v>2500</v>
      </c>
      <c r="I12" s="104"/>
      <c r="J12" s="126"/>
      <c r="K12" s="126"/>
      <c r="L12" s="126"/>
      <c r="M12" s="91"/>
      <c r="N12" s="91"/>
      <c r="O12" s="127">
        <v>20143</v>
      </c>
      <c r="P12" s="106">
        <v>3500</v>
      </c>
      <c r="Q12" s="128">
        <v>20143</v>
      </c>
      <c r="R12" s="108"/>
      <c r="S12" s="97"/>
      <c r="T12" s="127">
        <v>21143</v>
      </c>
      <c r="U12" s="96"/>
      <c r="V12" s="70"/>
    </row>
    <row r="13" spans="1:22" ht="18" customHeight="1" thickBot="1">
      <c r="A13" s="98" t="s">
        <v>156</v>
      </c>
      <c r="B13" s="99" t="s">
        <v>157</v>
      </c>
      <c r="C13" s="113" t="s">
        <v>158</v>
      </c>
      <c r="D13" s="101">
        <v>2500</v>
      </c>
      <c r="E13" s="102">
        <v>2500</v>
      </c>
      <c r="F13" s="102">
        <v>2500</v>
      </c>
      <c r="G13" s="103">
        <v>2500</v>
      </c>
      <c r="H13" s="103">
        <v>2500</v>
      </c>
      <c r="I13" s="104"/>
      <c r="J13" s="90"/>
      <c r="K13" s="90"/>
      <c r="L13" s="90"/>
      <c r="M13" s="90"/>
      <c r="N13" s="90"/>
      <c r="O13" s="105">
        <v>20144</v>
      </c>
      <c r="P13" s="106">
        <v>2500</v>
      </c>
      <c r="Q13" s="107">
        <v>20144</v>
      </c>
      <c r="R13" s="108"/>
      <c r="S13" s="129"/>
      <c r="T13" s="105">
        <v>21144</v>
      </c>
      <c r="U13" s="96"/>
      <c r="V13" s="130"/>
    </row>
    <row r="14" spans="1:22" ht="19.5" customHeight="1" thickBot="1">
      <c r="A14" s="98"/>
      <c r="B14" s="99" t="s">
        <v>159</v>
      </c>
      <c r="C14" s="113" t="s">
        <v>160</v>
      </c>
      <c r="D14" s="101">
        <v>5000</v>
      </c>
      <c r="E14" s="102">
        <v>5000</v>
      </c>
      <c r="F14" s="102">
        <v>5000</v>
      </c>
      <c r="G14" s="103">
        <v>5000</v>
      </c>
      <c r="H14" s="103">
        <v>5000</v>
      </c>
      <c r="I14" s="104"/>
      <c r="J14" s="90"/>
      <c r="K14" s="90"/>
      <c r="L14" s="90"/>
      <c r="M14" s="90"/>
      <c r="N14" s="90"/>
      <c r="O14" s="118">
        <v>20144</v>
      </c>
      <c r="P14" s="106">
        <v>5000</v>
      </c>
      <c r="Q14" s="120">
        <v>20144</v>
      </c>
      <c r="R14" s="108">
        <v>37.65</v>
      </c>
      <c r="S14" s="97"/>
      <c r="T14" s="118">
        <v>21144</v>
      </c>
      <c r="U14" s="96"/>
      <c r="V14" s="70"/>
    </row>
    <row r="15" spans="1:22" ht="17.100000000000001" customHeight="1" thickBot="1">
      <c r="A15" s="98"/>
      <c r="B15" s="99" t="s">
        <v>161</v>
      </c>
      <c r="C15" s="113" t="s">
        <v>162</v>
      </c>
      <c r="D15" s="114">
        <v>1400</v>
      </c>
      <c r="E15" s="121">
        <v>1000</v>
      </c>
      <c r="F15" s="102">
        <v>1000</v>
      </c>
      <c r="G15" s="103">
        <v>1000</v>
      </c>
      <c r="H15" s="115">
        <v>500</v>
      </c>
      <c r="I15" s="104"/>
      <c r="J15" s="90"/>
      <c r="K15" s="90" t="s">
        <v>163</v>
      </c>
      <c r="L15" s="90"/>
      <c r="M15" s="90"/>
      <c r="N15" s="90"/>
      <c r="O15" s="110">
        <v>20144</v>
      </c>
      <c r="P15" s="106">
        <v>500</v>
      </c>
      <c r="Q15" s="111">
        <v>20144</v>
      </c>
      <c r="R15" s="108"/>
      <c r="S15" s="97"/>
      <c r="T15" s="110">
        <v>21144</v>
      </c>
      <c r="U15" s="96"/>
      <c r="V15" s="70"/>
    </row>
    <row r="16" spans="1:22" ht="18" customHeight="1" thickBot="1">
      <c r="A16" s="98"/>
      <c r="B16" s="131" t="s">
        <v>164</v>
      </c>
      <c r="C16" s="113" t="s">
        <v>165</v>
      </c>
      <c r="D16" s="132">
        <v>2400</v>
      </c>
      <c r="E16" s="114">
        <v>2500</v>
      </c>
      <c r="F16" s="132">
        <v>2500</v>
      </c>
      <c r="G16" s="103">
        <v>2500</v>
      </c>
      <c r="H16" s="103">
        <v>2500</v>
      </c>
      <c r="I16" s="104"/>
      <c r="J16" s="90"/>
      <c r="K16" s="90"/>
      <c r="L16" s="90"/>
      <c r="M16" s="90"/>
      <c r="N16" s="90"/>
      <c r="O16" s="105">
        <v>20100</v>
      </c>
      <c r="P16" s="106">
        <v>2800</v>
      </c>
      <c r="Q16" s="133">
        <v>20100</v>
      </c>
      <c r="R16" s="108"/>
      <c r="S16" s="97"/>
      <c r="T16" s="105">
        <v>21100</v>
      </c>
      <c r="U16" s="96"/>
      <c r="V16" s="73"/>
    </row>
    <row r="17" spans="1:22" ht="18" customHeight="1" thickBot="1">
      <c r="A17" s="98"/>
      <c r="B17" s="131"/>
      <c r="C17" s="113" t="s">
        <v>166</v>
      </c>
      <c r="D17" s="132">
        <v>2400</v>
      </c>
      <c r="E17" s="114">
        <v>2500</v>
      </c>
      <c r="F17" s="132">
        <v>2500</v>
      </c>
      <c r="G17" s="103">
        <v>2500</v>
      </c>
      <c r="H17" s="103">
        <v>2500</v>
      </c>
      <c r="I17" s="104"/>
      <c r="J17" s="90"/>
      <c r="K17" s="90"/>
      <c r="L17" s="90"/>
      <c r="M17" s="90"/>
      <c r="N17" s="90"/>
      <c r="O17" s="118">
        <v>20100</v>
      </c>
      <c r="P17" s="106">
        <v>2800</v>
      </c>
      <c r="Q17" s="120">
        <v>20100</v>
      </c>
      <c r="R17" s="108">
        <v>12600</v>
      </c>
      <c r="S17" s="97"/>
      <c r="T17" s="105">
        <v>21100</v>
      </c>
      <c r="U17" s="96"/>
      <c r="V17" s="70"/>
    </row>
    <row r="18" spans="1:22" ht="18" customHeight="1" thickBot="1">
      <c r="A18" s="98"/>
      <c r="B18" s="131"/>
      <c r="C18" s="113" t="s">
        <v>167</v>
      </c>
      <c r="D18" s="132">
        <v>2400</v>
      </c>
      <c r="E18" s="114">
        <v>2500</v>
      </c>
      <c r="F18" s="132">
        <v>2500</v>
      </c>
      <c r="G18" s="103">
        <v>2500</v>
      </c>
      <c r="H18" s="103">
        <v>2500</v>
      </c>
      <c r="I18" s="104"/>
      <c r="J18" s="90"/>
      <c r="K18" s="90"/>
      <c r="L18" s="90"/>
      <c r="M18" s="90"/>
      <c r="N18" s="90"/>
      <c r="O18" s="118">
        <v>20100</v>
      </c>
      <c r="P18" s="106">
        <v>2800</v>
      </c>
      <c r="Q18" s="120">
        <v>20100</v>
      </c>
      <c r="R18" s="108"/>
      <c r="S18" s="97"/>
      <c r="T18" s="105">
        <v>21100</v>
      </c>
      <c r="U18" s="96"/>
      <c r="V18" s="70"/>
    </row>
    <row r="19" spans="1:22" ht="18" customHeight="1" thickBot="1">
      <c r="A19" s="98"/>
      <c r="B19" s="131"/>
      <c r="C19" s="113" t="s">
        <v>168</v>
      </c>
      <c r="D19" s="132">
        <v>4800</v>
      </c>
      <c r="E19" s="114">
        <v>5000</v>
      </c>
      <c r="F19" s="132">
        <v>5000</v>
      </c>
      <c r="G19" s="103">
        <v>5000</v>
      </c>
      <c r="H19" s="103">
        <v>5000</v>
      </c>
      <c r="I19" s="104"/>
      <c r="J19" s="91"/>
      <c r="K19" s="91"/>
      <c r="L19" s="91"/>
      <c r="M19" s="91"/>
      <c r="N19" s="91"/>
      <c r="O19" s="118">
        <v>20100</v>
      </c>
      <c r="P19" s="106">
        <v>5600</v>
      </c>
      <c r="Q19" s="120">
        <v>20100</v>
      </c>
      <c r="R19" s="108"/>
      <c r="S19" s="97"/>
      <c r="T19" s="105">
        <v>21100</v>
      </c>
      <c r="U19" s="96"/>
      <c r="V19" s="70"/>
    </row>
    <row r="20" spans="1:22" ht="18" customHeight="1" thickBot="1">
      <c r="A20" s="98"/>
      <c r="B20" s="131"/>
      <c r="C20" s="113" t="s">
        <v>169</v>
      </c>
      <c r="D20" s="132">
        <v>2400</v>
      </c>
      <c r="E20" s="114">
        <v>2500</v>
      </c>
      <c r="F20" s="132">
        <v>2500</v>
      </c>
      <c r="G20" s="103">
        <v>2500</v>
      </c>
      <c r="H20" s="103">
        <v>2500</v>
      </c>
      <c r="I20" s="104"/>
      <c r="J20" s="91"/>
      <c r="K20" s="91"/>
      <c r="L20" s="91"/>
      <c r="M20" s="91"/>
      <c r="N20" s="91"/>
      <c r="O20" s="118">
        <v>20100</v>
      </c>
      <c r="P20" s="106">
        <v>2800</v>
      </c>
      <c r="Q20" s="120">
        <v>20100</v>
      </c>
      <c r="R20" s="108"/>
      <c r="S20" s="97"/>
      <c r="T20" s="105">
        <v>21100</v>
      </c>
      <c r="U20" s="96"/>
      <c r="V20" s="74"/>
    </row>
    <row r="21" spans="1:22" ht="18" customHeight="1" thickBot="1">
      <c r="A21" s="98"/>
      <c r="B21" s="131"/>
      <c r="C21" s="113" t="s">
        <v>170</v>
      </c>
      <c r="D21" s="132">
        <v>2400</v>
      </c>
      <c r="E21" s="114">
        <v>2500</v>
      </c>
      <c r="F21" s="132">
        <v>2500</v>
      </c>
      <c r="G21" s="122">
        <v>5000</v>
      </c>
      <c r="H21" s="103">
        <v>5000</v>
      </c>
      <c r="I21" s="104"/>
      <c r="J21" s="90"/>
      <c r="K21" s="90"/>
      <c r="L21" s="90"/>
      <c r="M21" s="90"/>
      <c r="N21" s="90"/>
      <c r="O21" s="118">
        <v>20100</v>
      </c>
      <c r="P21" s="106">
        <v>5600</v>
      </c>
      <c r="Q21" s="120">
        <v>20100</v>
      </c>
      <c r="R21" s="108"/>
      <c r="S21" s="97"/>
      <c r="T21" s="105">
        <v>21100</v>
      </c>
      <c r="U21" s="96"/>
      <c r="V21" s="74"/>
    </row>
    <row r="22" spans="1:22" ht="18" customHeight="1" thickBot="1">
      <c r="A22" s="98"/>
      <c r="B22" s="131"/>
      <c r="C22" s="113" t="s">
        <v>171</v>
      </c>
      <c r="D22" s="132"/>
      <c r="E22" s="114">
        <v>2500</v>
      </c>
      <c r="F22" s="121"/>
      <c r="G22" s="122">
        <v>2500</v>
      </c>
      <c r="H22" s="103">
        <v>2500</v>
      </c>
      <c r="I22" s="104"/>
      <c r="J22" s="90"/>
      <c r="K22" s="90"/>
      <c r="L22" s="90"/>
      <c r="M22" s="90"/>
      <c r="N22" s="90"/>
      <c r="O22" s="118">
        <v>20100</v>
      </c>
      <c r="P22" s="106">
        <v>2800</v>
      </c>
      <c r="Q22" s="120">
        <v>20100</v>
      </c>
      <c r="R22" s="108"/>
      <c r="S22" s="97"/>
      <c r="T22" s="105">
        <v>21100</v>
      </c>
      <c r="U22" s="96"/>
      <c r="V22" s="70"/>
    </row>
    <row r="23" spans="1:22" ht="18" customHeight="1" thickBot="1">
      <c r="A23" s="98"/>
      <c r="B23" s="131"/>
      <c r="C23" s="134" t="s">
        <v>172</v>
      </c>
      <c r="D23" s="132">
        <v>2400</v>
      </c>
      <c r="E23" s="114">
        <v>2500</v>
      </c>
      <c r="F23" s="132">
        <v>2500</v>
      </c>
      <c r="G23" s="103">
        <v>2500</v>
      </c>
      <c r="H23" s="103">
        <v>2500</v>
      </c>
      <c r="I23" s="104"/>
      <c r="J23" s="90"/>
      <c r="K23" s="90"/>
      <c r="L23" s="90"/>
      <c r="M23" s="90"/>
      <c r="N23" s="90"/>
      <c r="O23" s="118">
        <v>20100</v>
      </c>
      <c r="P23" s="106">
        <v>2800</v>
      </c>
      <c r="Q23" s="120">
        <v>20100</v>
      </c>
      <c r="R23" s="108"/>
      <c r="S23" s="97"/>
      <c r="T23" s="105">
        <v>21100</v>
      </c>
      <c r="U23" s="135" t="s">
        <v>173</v>
      </c>
      <c r="V23" s="70"/>
    </row>
    <row r="24" spans="1:22" ht="18" customHeight="1" thickBot="1">
      <c r="A24" s="98"/>
      <c r="B24" s="131"/>
      <c r="C24" s="113" t="s">
        <v>174</v>
      </c>
      <c r="D24" s="132">
        <v>2400</v>
      </c>
      <c r="E24" s="114">
        <v>2500</v>
      </c>
      <c r="F24" s="132">
        <v>2500</v>
      </c>
      <c r="G24" s="103">
        <v>2500</v>
      </c>
      <c r="H24" s="103">
        <v>2500</v>
      </c>
      <c r="I24" s="104"/>
      <c r="J24" s="136">
        <f>SUM(G13:G24)</f>
        <v>36000</v>
      </c>
      <c r="K24" s="136" t="e">
        <f>SUM(#REF!)</f>
        <v>#REF!</v>
      </c>
      <c r="L24" s="136" t="e">
        <f>SUM(#REF!)</f>
        <v>#REF!</v>
      </c>
      <c r="M24" s="137" t="e">
        <f>L24/K24-1</f>
        <v>#REF!</v>
      </c>
      <c r="N24" s="137" t="s">
        <v>175</v>
      </c>
      <c r="O24" s="110">
        <v>20100</v>
      </c>
      <c r="P24" s="119">
        <v>1400</v>
      </c>
      <c r="Q24" s="111">
        <v>20100</v>
      </c>
      <c r="R24" s="108"/>
      <c r="S24" s="97"/>
      <c r="T24" s="105">
        <v>21100</v>
      </c>
      <c r="U24" s="96"/>
      <c r="V24" s="116"/>
    </row>
    <row r="25" spans="1:22" ht="18" customHeight="1" thickBot="1">
      <c r="A25" s="98" t="s">
        <v>41</v>
      </c>
      <c r="B25" s="138" t="s">
        <v>176</v>
      </c>
      <c r="C25" s="113" t="s">
        <v>177</v>
      </c>
      <c r="D25" s="102">
        <v>15000</v>
      </c>
      <c r="E25" s="121">
        <v>9600</v>
      </c>
      <c r="F25" s="132">
        <v>9600</v>
      </c>
      <c r="G25" s="115">
        <v>8000</v>
      </c>
      <c r="H25" s="103">
        <v>8000</v>
      </c>
      <c r="I25" s="104"/>
      <c r="J25" s="91"/>
      <c r="K25" s="91"/>
      <c r="L25" s="91"/>
      <c r="M25" s="91"/>
      <c r="N25" s="91"/>
      <c r="O25" s="139">
        <v>20150</v>
      </c>
      <c r="P25" s="106">
        <v>1500</v>
      </c>
      <c r="Q25" s="140">
        <v>20150</v>
      </c>
      <c r="R25" s="108"/>
      <c r="S25" s="97" t="s">
        <v>178</v>
      </c>
      <c r="T25" s="139">
        <v>21150</v>
      </c>
      <c r="U25" s="96"/>
      <c r="V25" s="70"/>
    </row>
    <row r="26" spans="1:22" ht="18" customHeight="1" thickBot="1">
      <c r="A26" s="98"/>
      <c r="B26" s="138"/>
      <c r="C26" s="113" t="s">
        <v>179</v>
      </c>
      <c r="D26" s="114">
        <v>1560</v>
      </c>
      <c r="E26" s="102">
        <v>1560</v>
      </c>
      <c r="F26" s="132">
        <v>1560</v>
      </c>
      <c r="G26" s="122">
        <v>1820</v>
      </c>
      <c r="H26" s="103">
        <v>1820</v>
      </c>
      <c r="I26" s="104"/>
      <c r="J26" s="90"/>
      <c r="K26" s="90"/>
      <c r="L26" s="90"/>
      <c r="M26" s="90"/>
      <c r="N26" s="90"/>
      <c r="O26" s="93">
        <v>20151</v>
      </c>
      <c r="P26" s="106">
        <v>1820</v>
      </c>
      <c r="Q26" s="111">
        <v>20151</v>
      </c>
      <c r="R26" s="108">
        <v>330</v>
      </c>
      <c r="S26" s="129"/>
      <c r="T26" s="93">
        <v>21151</v>
      </c>
      <c r="U26" s="96"/>
      <c r="V26" s="74"/>
    </row>
    <row r="27" spans="1:22" ht="18" customHeight="1" thickBot="1">
      <c r="A27" s="98"/>
      <c r="B27" s="138" t="s">
        <v>180</v>
      </c>
      <c r="C27" s="113" t="s">
        <v>181</v>
      </c>
      <c r="D27" s="114">
        <v>21012</v>
      </c>
      <c r="E27" s="114">
        <v>21660</v>
      </c>
      <c r="F27" s="114">
        <f>E27*1.05</f>
        <v>22743</v>
      </c>
      <c r="G27" s="115"/>
      <c r="H27" s="141">
        <v>124550</v>
      </c>
      <c r="I27" s="142" t="s">
        <v>182</v>
      </c>
      <c r="J27" s="90"/>
      <c r="K27" s="90"/>
      <c r="L27" s="90"/>
      <c r="M27" s="90"/>
      <c r="N27" s="90"/>
      <c r="O27" s="93"/>
      <c r="P27" s="143">
        <v>148000</v>
      </c>
      <c r="Q27" s="107"/>
      <c r="R27" s="108"/>
      <c r="S27" s="97"/>
      <c r="T27" s="93"/>
      <c r="U27" s="96"/>
      <c r="V27" s="70"/>
    </row>
    <row r="28" spans="1:22" ht="18" customHeight="1" thickBot="1">
      <c r="A28" s="98"/>
      <c r="B28" s="138"/>
      <c r="C28" s="113" t="s">
        <v>183</v>
      </c>
      <c r="D28" s="114">
        <v>41310</v>
      </c>
      <c r="E28" s="114">
        <v>42540</v>
      </c>
      <c r="F28" s="114">
        <f>E28*1.05</f>
        <v>44667</v>
      </c>
      <c r="G28" s="115">
        <v>43000</v>
      </c>
      <c r="H28" s="141"/>
      <c r="I28" s="142"/>
      <c r="J28" s="106"/>
      <c r="K28" s="90" t="s">
        <v>184</v>
      </c>
      <c r="L28" s="90"/>
      <c r="M28" s="90"/>
      <c r="N28" s="90"/>
      <c r="O28" s="93">
        <v>20160</v>
      </c>
      <c r="P28" s="143"/>
      <c r="Q28" s="120">
        <v>20160</v>
      </c>
      <c r="R28" s="108">
        <v>123667.41</v>
      </c>
      <c r="S28" s="97">
        <f>SUM(R28:R44)</f>
        <v>130921.26000000001</v>
      </c>
      <c r="T28" s="93">
        <v>21160</v>
      </c>
      <c r="U28" s="135" t="s">
        <v>185</v>
      </c>
      <c r="V28" s="116"/>
    </row>
    <row r="29" spans="1:22" ht="18" customHeight="1" thickBot="1">
      <c r="A29" s="98"/>
      <c r="B29" s="138"/>
      <c r="C29" s="113" t="s">
        <v>186</v>
      </c>
      <c r="D29" s="121">
        <v>20200</v>
      </c>
      <c r="E29" s="114">
        <v>20820</v>
      </c>
      <c r="F29" s="114">
        <f>E29*1.05</f>
        <v>21861</v>
      </c>
      <c r="G29" s="115">
        <v>20500</v>
      </c>
      <c r="H29" s="141"/>
      <c r="I29" s="142"/>
      <c r="J29" s="90"/>
      <c r="K29" s="136"/>
      <c r="L29" s="90"/>
      <c r="M29" s="90"/>
      <c r="N29" s="90"/>
      <c r="O29" s="93"/>
      <c r="P29" s="143"/>
      <c r="Q29" s="111"/>
      <c r="R29" s="108"/>
      <c r="S29" s="144" t="s">
        <v>187</v>
      </c>
      <c r="T29" s="93"/>
      <c r="U29" s="96"/>
      <c r="V29" s="70"/>
    </row>
    <row r="30" spans="1:22" ht="18" customHeight="1" thickBot="1">
      <c r="A30" s="98"/>
      <c r="B30" s="138" t="s">
        <v>188</v>
      </c>
      <c r="C30" s="113" t="s">
        <v>189</v>
      </c>
      <c r="D30" s="121">
        <v>15000</v>
      </c>
      <c r="E30" s="102">
        <v>15000</v>
      </c>
      <c r="F30" s="102">
        <v>15000</v>
      </c>
      <c r="G30" s="145">
        <v>15000</v>
      </c>
      <c r="H30" s="122">
        <v>20000</v>
      </c>
      <c r="I30" s="123" t="s">
        <v>190</v>
      </c>
      <c r="J30" s="90"/>
      <c r="K30" s="90" t="s">
        <v>191</v>
      </c>
      <c r="L30" s="90"/>
      <c r="M30" s="90"/>
      <c r="N30" s="90"/>
      <c r="O30" s="105">
        <v>20161</v>
      </c>
      <c r="P30" s="124">
        <v>41800</v>
      </c>
      <c r="Q30" s="107">
        <v>20161</v>
      </c>
      <c r="R30" s="108"/>
      <c r="S30" s="97"/>
      <c r="T30" s="105">
        <v>21161</v>
      </c>
      <c r="U30" s="96"/>
      <c r="V30" s="70"/>
    </row>
    <row r="31" spans="1:22" ht="18" customHeight="1" thickBot="1">
      <c r="A31" s="98"/>
      <c r="B31" s="138"/>
      <c r="C31" s="113" t="s">
        <v>192</v>
      </c>
      <c r="D31" s="121">
        <v>800</v>
      </c>
      <c r="E31" s="102">
        <v>800</v>
      </c>
      <c r="F31" s="102">
        <v>800</v>
      </c>
      <c r="G31" s="115">
        <v>600</v>
      </c>
      <c r="H31" s="122">
        <v>800</v>
      </c>
      <c r="I31" s="104"/>
      <c r="J31" s="90"/>
      <c r="K31" s="90"/>
      <c r="L31" s="90"/>
      <c r="M31" s="90"/>
      <c r="N31" s="90"/>
      <c r="O31" s="118">
        <v>20161</v>
      </c>
      <c r="P31" s="106">
        <v>800</v>
      </c>
      <c r="Q31" s="120">
        <v>20161</v>
      </c>
      <c r="R31" s="108"/>
      <c r="S31" s="97" t="s">
        <v>193</v>
      </c>
      <c r="T31" s="118">
        <v>21161</v>
      </c>
      <c r="U31" s="96"/>
      <c r="V31" s="116"/>
    </row>
    <row r="32" spans="1:22" ht="18" customHeight="1" thickBot="1">
      <c r="A32" s="98"/>
      <c r="B32" s="138"/>
      <c r="C32" s="113" t="s">
        <v>194</v>
      </c>
      <c r="D32" s="121">
        <v>1500</v>
      </c>
      <c r="E32" s="132">
        <v>1500</v>
      </c>
      <c r="F32" s="132">
        <v>1500</v>
      </c>
      <c r="G32" s="115">
        <v>1200</v>
      </c>
      <c r="H32" s="122">
        <v>1500</v>
      </c>
      <c r="I32" s="104"/>
      <c r="J32" s="90"/>
      <c r="K32" s="90"/>
      <c r="L32" s="90"/>
      <c r="M32" s="90"/>
      <c r="N32" s="90"/>
      <c r="O32" s="118">
        <v>20161</v>
      </c>
      <c r="P32" s="106">
        <v>1500</v>
      </c>
      <c r="Q32" s="120">
        <v>20161</v>
      </c>
      <c r="R32" s="108"/>
      <c r="S32" s="97"/>
      <c r="T32" s="118">
        <v>21161</v>
      </c>
      <c r="U32" s="96"/>
      <c r="V32" s="116"/>
    </row>
    <row r="33" spans="1:22" ht="18" customHeight="1" thickBot="1">
      <c r="A33" s="98"/>
      <c r="B33" s="138"/>
      <c r="C33" s="113" t="s">
        <v>195</v>
      </c>
      <c r="D33" s="121">
        <v>4100</v>
      </c>
      <c r="E33" s="132">
        <v>4100</v>
      </c>
      <c r="F33" s="132">
        <v>4100</v>
      </c>
      <c r="G33" s="115">
        <v>2500</v>
      </c>
      <c r="H33" s="122">
        <v>3500</v>
      </c>
      <c r="I33" s="104"/>
      <c r="J33" s="90"/>
      <c r="K33" s="90"/>
      <c r="L33" s="90"/>
      <c r="M33" s="90"/>
      <c r="N33" s="90"/>
      <c r="O33" s="110">
        <v>20161</v>
      </c>
      <c r="P33" s="106">
        <v>3500</v>
      </c>
      <c r="Q33" s="111">
        <v>20161</v>
      </c>
      <c r="R33" s="108"/>
      <c r="S33" s="97" t="s">
        <v>196</v>
      </c>
      <c r="T33" s="110">
        <v>21161</v>
      </c>
      <c r="U33" s="96"/>
      <c r="V33" s="116"/>
    </row>
    <row r="34" spans="1:22" ht="18" customHeight="1" thickBot="1">
      <c r="A34" s="98"/>
      <c r="B34" s="146" t="s">
        <v>197</v>
      </c>
      <c r="C34" s="113" t="s">
        <v>198</v>
      </c>
      <c r="D34" s="121">
        <v>800</v>
      </c>
      <c r="E34" s="132">
        <v>800</v>
      </c>
      <c r="F34" s="132">
        <v>800</v>
      </c>
      <c r="G34" s="145">
        <v>800</v>
      </c>
      <c r="H34" s="122">
        <v>1000</v>
      </c>
      <c r="I34" s="104"/>
      <c r="J34" s="90"/>
      <c r="K34" s="90"/>
      <c r="L34" s="90"/>
      <c r="M34" s="90"/>
      <c r="N34" s="90"/>
      <c r="O34" s="105">
        <v>20161</v>
      </c>
      <c r="P34" s="106">
        <v>2000</v>
      </c>
      <c r="Q34" s="107">
        <v>20161</v>
      </c>
      <c r="R34" s="108"/>
      <c r="S34" s="97" t="s">
        <v>199</v>
      </c>
      <c r="T34" s="118">
        <v>21161</v>
      </c>
      <c r="U34" s="96"/>
      <c r="V34" s="116"/>
    </row>
    <row r="35" spans="1:22" ht="18" customHeight="1" thickBot="1">
      <c r="A35" s="98"/>
      <c r="B35" s="146"/>
      <c r="C35" s="113" t="s">
        <v>200</v>
      </c>
      <c r="D35" s="121">
        <v>1200</v>
      </c>
      <c r="E35" s="132">
        <v>1200</v>
      </c>
      <c r="F35" s="132">
        <v>1200</v>
      </c>
      <c r="G35" s="145">
        <v>1200</v>
      </c>
      <c r="H35" s="103">
        <v>1200</v>
      </c>
      <c r="I35" s="104"/>
      <c r="J35" s="90"/>
      <c r="K35" s="90"/>
      <c r="L35" s="90"/>
      <c r="M35" s="90"/>
      <c r="N35" s="90"/>
      <c r="O35" s="118">
        <v>20161</v>
      </c>
      <c r="P35" s="106">
        <v>2400</v>
      </c>
      <c r="Q35" s="120">
        <v>20161</v>
      </c>
      <c r="R35" s="108">
        <v>3821.38</v>
      </c>
      <c r="S35" s="97" t="s">
        <v>201</v>
      </c>
      <c r="T35" s="118">
        <v>21161</v>
      </c>
      <c r="U35" s="96"/>
      <c r="V35" s="116"/>
    </row>
    <row r="36" spans="1:22" ht="18" customHeight="1" thickBot="1">
      <c r="A36" s="98"/>
      <c r="B36" s="146"/>
      <c r="C36" s="113" t="s">
        <v>202</v>
      </c>
      <c r="D36" s="121"/>
      <c r="E36" s="132"/>
      <c r="F36" s="132"/>
      <c r="G36" s="145"/>
      <c r="H36" s="103"/>
      <c r="I36" s="104"/>
      <c r="J36" s="90"/>
      <c r="K36" s="90"/>
      <c r="L36" s="90"/>
      <c r="M36" s="90"/>
      <c r="N36" s="90"/>
      <c r="O36" s="118">
        <v>20161</v>
      </c>
      <c r="P36" s="106">
        <v>2000</v>
      </c>
      <c r="Q36" s="120">
        <v>20161</v>
      </c>
      <c r="R36" s="108"/>
      <c r="S36" s="97" t="s">
        <v>201</v>
      </c>
      <c r="T36" s="118">
        <v>21161</v>
      </c>
      <c r="U36" s="96"/>
      <c r="V36" s="116"/>
    </row>
    <row r="37" spans="1:22" ht="18" customHeight="1" thickBot="1">
      <c r="A37" s="98"/>
      <c r="B37" s="146"/>
      <c r="C37" s="113" t="s">
        <v>203</v>
      </c>
      <c r="D37" s="121">
        <v>1000</v>
      </c>
      <c r="E37" s="132">
        <v>1000</v>
      </c>
      <c r="F37" s="132">
        <v>1000</v>
      </c>
      <c r="G37" s="145">
        <v>1000</v>
      </c>
      <c r="H37" s="103">
        <v>1000</v>
      </c>
      <c r="I37" s="104"/>
      <c r="J37" s="90"/>
      <c r="K37" s="90"/>
      <c r="L37" s="90"/>
      <c r="M37" s="90"/>
      <c r="N37" s="90"/>
      <c r="O37" s="118">
        <v>20161</v>
      </c>
      <c r="P37" s="106">
        <v>1000</v>
      </c>
      <c r="Q37" s="120">
        <v>20161</v>
      </c>
      <c r="R37" s="108"/>
      <c r="S37" s="97"/>
      <c r="T37" s="118">
        <v>21161</v>
      </c>
      <c r="U37" s="96"/>
      <c r="V37" s="116"/>
    </row>
    <row r="38" spans="1:22" ht="18" customHeight="1" thickBot="1">
      <c r="A38" s="98"/>
      <c r="B38" s="146"/>
      <c r="C38" s="113" t="s">
        <v>204</v>
      </c>
      <c r="D38" s="121">
        <v>600</v>
      </c>
      <c r="E38" s="132">
        <v>600</v>
      </c>
      <c r="F38" s="132">
        <v>600</v>
      </c>
      <c r="G38" s="145">
        <v>600</v>
      </c>
      <c r="H38" s="103">
        <v>600</v>
      </c>
      <c r="I38" s="104"/>
      <c r="J38" s="90"/>
      <c r="K38" s="90"/>
      <c r="L38" s="90"/>
      <c r="M38" s="90"/>
      <c r="N38" s="90"/>
      <c r="O38" s="118">
        <v>20161</v>
      </c>
      <c r="P38" s="106">
        <v>800</v>
      </c>
      <c r="Q38" s="120">
        <v>20161</v>
      </c>
      <c r="R38" s="108"/>
      <c r="S38" s="97"/>
      <c r="T38" s="118">
        <v>21161</v>
      </c>
      <c r="U38" s="96"/>
      <c r="V38" s="116"/>
    </row>
    <row r="39" spans="1:22" ht="18" customHeight="1" thickBot="1">
      <c r="A39" s="98"/>
      <c r="B39" s="146"/>
      <c r="C39" s="113" t="s">
        <v>205</v>
      </c>
      <c r="D39" s="121">
        <v>400</v>
      </c>
      <c r="E39" s="132">
        <v>400</v>
      </c>
      <c r="F39" s="132">
        <v>400</v>
      </c>
      <c r="G39" s="145">
        <v>400</v>
      </c>
      <c r="H39" s="103">
        <v>400</v>
      </c>
      <c r="I39" s="104"/>
      <c r="J39" s="90"/>
      <c r="K39" s="90"/>
      <c r="L39" s="90"/>
      <c r="M39" s="90"/>
      <c r="N39" s="90"/>
      <c r="O39" s="110">
        <v>20161</v>
      </c>
      <c r="P39" s="106">
        <v>500</v>
      </c>
      <c r="Q39" s="111">
        <v>20161</v>
      </c>
      <c r="R39" s="108"/>
      <c r="S39" s="97"/>
      <c r="T39" s="118">
        <v>21161</v>
      </c>
      <c r="U39" s="96"/>
      <c r="V39" s="116"/>
    </row>
    <row r="40" spans="1:22" ht="18" customHeight="1" thickBot="1">
      <c r="A40" s="98"/>
      <c r="B40" s="146"/>
      <c r="C40" s="113" t="s">
        <v>206</v>
      </c>
      <c r="D40" s="121"/>
      <c r="E40" s="132"/>
      <c r="F40" s="132"/>
      <c r="G40" s="145"/>
      <c r="H40" s="103"/>
      <c r="I40" s="104"/>
      <c r="J40" s="90"/>
      <c r="K40" s="90"/>
      <c r="L40" s="90"/>
      <c r="M40" s="90"/>
      <c r="N40" s="90"/>
      <c r="O40" s="93"/>
      <c r="P40" s="124">
        <v>1000</v>
      </c>
      <c r="Q40" s="147">
        <v>20161</v>
      </c>
      <c r="R40" s="108"/>
      <c r="S40" s="97"/>
      <c r="T40" s="93">
        <v>20162</v>
      </c>
      <c r="U40" s="135" t="s">
        <v>207</v>
      </c>
      <c r="V40" s="116"/>
    </row>
    <row r="41" spans="1:22" ht="18" customHeight="1" thickBot="1">
      <c r="A41" s="98"/>
      <c r="B41" s="138" t="s">
        <v>208</v>
      </c>
      <c r="C41" s="113" t="s">
        <v>209</v>
      </c>
      <c r="D41" s="114">
        <v>700</v>
      </c>
      <c r="E41" s="132">
        <v>700</v>
      </c>
      <c r="F41" s="132">
        <v>700</v>
      </c>
      <c r="G41" s="122">
        <v>750</v>
      </c>
      <c r="H41" s="103">
        <v>750</v>
      </c>
      <c r="I41" s="104"/>
      <c r="J41" s="90"/>
      <c r="K41" s="90"/>
      <c r="L41" s="90"/>
      <c r="M41" s="90"/>
      <c r="N41" s="90"/>
      <c r="O41" s="93">
        <v>20181</v>
      </c>
      <c r="P41" s="106">
        <v>850</v>
      </c>
      <c r="Q41" s="107">
        <v>20181</v>
      </c>
      <c r="R41" s="96"/>
      <c r="S41" s="97"/>
      <c r="T41" s="93">
        <v>21181</v>
      </c>
      <c r="U41" s="96"/>
      <c r="V41" s="116"/>
    </row>
    <row r="42" spans="1:22" ht="18" customHeight="1" thickBot="1">
      <c r="A42" s="98"/>
      <c r="B42" s="138"/>
      <c r="C42" s="113" t="s">
        <v>210</v>
      </c>
      <c r="D42" s="114">
        <v>2000</v>
      </c>
      <c r="E42" s="148">
        <v>6000</v>
      </c>
      <c r="F42" s="149">
        <v>5000</v>
      </c>
      <c r="G42" s="150">
        <v>5000</v>
      </c>
      <c r="H42" s="151">
        <v>5000</v>
      </c>
      <c r="I42" s="152"/>
      <c r="J42" s="90"/>
      <c r="K42" s="90"/>
      <c r="L42" s="90"/>
      <c r="M42" s="90"/>
      <c r="N42" s="90"/>
      <c r="O42" s="93">
        <v>20182</v>
      </c>
      <c r="P42" s="106">
        <v>4000</v>
      </c>
      <c r="Q42" s="120">
        <v>20181</v>
      </c>
      <c r="R42" s="96">
        <v>534</v>
      </c>
      <c r="S42" s="97" t="s">
        <v>211</v>
      </c>
      <c r="T42" s="93" t="s">
        <v>212</v>
      </c>
      <c r="U42" s="135" t="s">
        <v>207</v>
      </c>
      <c r="V42" s="70"/>
    </row>
    <row r="43" spans="1:22" ht="18" customHeight="1" thickBot="1">
      <c r="A43" s="98"/>
      <c r="B43" s="138"/>
      <c r="C43" s="113" t="s">
        <v>213</v>
      </c>
      <c r="D43" s="153">
        <v>20182</v>
      </c>
      <c r="E43" s="148"/>
      <c r="F43" s="149"/>
      <c r="G43" s="150"/>
      <c r="H43" s="151"/>
      <c r="I43" s="152"/>
      <c r="J43" s="90"/>
      <c r="K43" s="90"/>
      <c r="L43" s="90"/>
      <c r="M43" s="90"/>
      <c r="N43" s="90"/>
      <c r="O43" s="93">
        <v>20182</v>
      </c>
      <c r="P43" s="124">
        <v>3000</v>
      </c>
      <c r="Q43" s="120">
        <v>20182</v>
      </c>
      <c r="R43" s="96">
        <v>2898.47</v>
      </c>
      <c r="S43" s="154"/>
      <c r="T43" s="93" t="s">
        <v>214</v>
      </c>
      <c r="U43" s="135" t="s">
        <v>215</v>
      </c>
      <c r="V43" s="70"/>
    </row>
    <row r="44" spans="1:22" ht="18" customHeight="1" thickBot="1">
      <c r="A44" s="98"/>
      <c r="B44" s="138"/>
      <c r="C44" s="113" t="s">
        <v>216</v>
      </c>
      <c r="D44" s="132"/>
      <c r="E44" s="155"/>
      <c r="F44" s="156"/>
      <c r="G44" s="122">
        <v>7500</v>
      </c>
      <c r="H44" s="103">
        <v>7500</v>
      </c>
      <c r="I44" s="123" t="s">
        <v>217</v>
      </c>
      <c r="J44" s="90"/>
      <c r="K44" s="90"/>
      <c r="L44" s="90"/>
      <c r="M44" s="90"/>
      <c r="N44" s="90"/>
      <c r="O44" s="93">
        <v>20183</v>
      </c>
      <c r="P44" s="119">
        <v>0</v>
      </c>
      <c r="Q44" s="95">
        <v>20183</v>
      </c>
      <c r="R44" s="96"/>
      <c r="S44" s="154"/>
      <c r="T44" s="93">
        <v>21183</v>
      </c>
      <c r="U44" s="135" t="s">
        <v>218</v>
      </c>
      <c r="V44" s="70"/>
    </row>
    <row r="45" spans="1:22" ht="18" customHeight="1" thickBot="1">
      <c r="A45" s="98" t="s">
        <v>44</v>
      </c>
      <c r="B45" s="146" t="s">
        <v>45</v>
      </c>
      <c r="C45" s="113" t="s">
        <v>219</v>
      </c>
      <c r="D45" s="121">
        <v>800</v>
      </c>
      <c r="E45" s="102">
        <v>800</v>
      </c>
      <c r="F45" s="157">
        <v>800</v>
      </c>
      <c r="G45" s="103">
        <v>800</v>
      </c>
      <c r="H45" s="103">
        <v>800</v>
      </c>
      <c r="I45" s="104"/>
      <c r="J45" s="90"/>
      <c r="K45" s="90"/>
      <c r="L45" s="90"/>
      <c r="M45" s="90"/>
      <c r="N45" s="90"/>
      <c r="O45" s="105">
        <v>20200</v>
      </c>
      <c r="P45" s="158">
        <v>800</v>
      </c>
      <c r="Q45" s="107">
        <v>20200</v>
      </c>
      <c r="R45" s="96"/>
      <c r="S45" s="129"/>
      <c r="T45" s="105">
        <v>21200</v>
      </c>
      <c r="U45" s="96"/>
      <c r="V45" s="130"/>
    </row>
    <row r="46" spans="1:22" ht="18" customHeight="1" thickBot="1">
      <c r="A46" s="98"/>
      <c r="B46" s="146"/>
      <c r="C46" s="113" t="s">
        <v>220</v>
      </c>
      <c r="D46" s="101"/>
      <c r="E46" s="102">
        <v>5000</v>
      </c>
      <c r="F46" s="157">
        <v>5000</v>
      </c>
      <c r="G46" s="103">
        <v>5000</v>
      </c>
      <c r="H46" s="103">
        <v>5000</v>
      </c>
      <c r="I46" s="104"/>
      <c r="J46" s="90"/>
      <c r="K46" s="90"/>
      <c r="L46" s="90"/>
      <c r="M46" s="90"/>
      <c r="N46" s="90"/>
      <c r="O46" s="118">
        <v>20200</v>
      </c>
      <c r="P46" s="158">
        <v>5000</v>
      </c>
      <c r="Q46" s="120">
        <v>20200</v>
      </c>
      <c r="R46" s="108">
        <v>19583.77</v>
      </c>
      <c r="S46" s="97">
        <f>SUM(R46:R72)+330</f>
        <v>20610.7</v>
      </c>
      <c r="T46" s="105">
        <v>21200</v>
      </c>
      <c r="U46" s="96"/>
      <c r="V46" s="70"/>
    </row>
    <row r="47" spans="1:22" ht="18" customHeight="1" thickBot="1">
      <c r="A47" s="98"/>
      <c r="B47" s="146"/>
      <c r="C47" s="113" t="s">
        <v>221</v>
      </c>
      <c r="D47" s="114">
        <v>8000</v>
      </c>
      <c r="E47" s="102">
        <v>8000</v>
      </c>
      <c r="F47" s="157">
        <v>8000</v>
      </c>
      <c r="G47" s="103">
        <v>8000</v>
      </c>
      <c r="H47" s="103">
        <v>8000</v>
      </c>
      <c r="I47" s="123"/>
      <c r="J47" s="90"/>
      <c r="K47" s="90"/>
      <c r="L47" s="90"/>
      <c r="M47" s="90"/>
      <c r="N47" s="90"/>
      <c r="O47" s="118">
        <v>20200</v>
      </c>
      <c r="P47" s="158">
        <v>9400</v>
      </c>
      <c r="Q47" s="120">
        <v>20200</v>
      </c>
      <c r="R47" s="108"/>
      <c r="S47" s="97"/>
      <c r="T47" s="105">
        <v>21200</v>
      </c>
      <c r="U47" s="96"/>
      <c r="V47" s="70"/>
    </row>
    <row r="48" spans="1:22" ht="18" customHeight="1" thickBot="1">
      <c r="A48" s="98"/>
      <c r="B48" s="146"/>
      <c r="C48" s="113" t="s">
        <v>222</v>
      </c>
      <c r="D48" s="114">
        <v>350</v>
      </c>
      <c r="E48" s="114">
        <v>400</v>
      </c>
      <c r="F48" s="157">
        <v>400</v>
      </c>
      <c r="G48" s="103">
        <v>400</v>
      </c>
      <c r="H48" s="103">
        <v>400</v>
      </c>
      <c r="I48" s="123" t="s">
        <v>223</v>
      </c>
      <c r="J48" s="90"/>
      <c r="K48" s="90"/>
      <c r="L48" s="90"/>
      <c r="M48" s="90"/>
      <c r="N48" s="90"/>
      <c r="O48" s="118">
        <v>20200</v>
      </c>
      <c r="P48" s="158">
        <v>600</v>
      </c>
      <c r="Q48" s="120">
        <v>20200</v>
      </c>
      <c r="R48" s="108"/>
      <c r="S48" s="97"/>
      <c r="T48" s="105">
        <v>21200</v>
      </c>
      <c r="U48" s="96"/>
      <c r="V48" s="70"/>
    </row>
    <row r="49" spans="1:22" ht="18" customHeight="1" thickBot="1">
      <c r="A49" s="98"/>
      <c r="B49" s="146"/>
      <c r="C49" s="113" t="s">
        <v>224</v>
      </c>
      <c r="D49" s="121">
        <v>1000</v>
      </c>
      <c r="E49" s="114">
        <v>1500</v>
      </c>
      <c r="F49" s="157">
        <v>1500</v>
      </c>
      <c r="G49" s="103">
        <v>1500</v>
      </c>
      <c r="H49" s="103">
        <v>1500</v>
      </c>
      <c r="I49" s="123" t="s">
        <v>225</v>
      </c>
      <c r="J49" s="90"/>
      <c r="K49" s="90"/>
      <c r="L49" s="90"/>
      <c r="M49" s="90"/>
      <c r="N49" s="90"/>
      <c r="O49" s="118">
        <v>20200</v>
      </c>
      <c r="P49" s="158">
        <v>2000</v>
      </c>
      <c r="Q49" s="120">
        <v>20200</v>
      </c>
      <c r="R49" s="108"/>
      <c r="S49" s="97"/>
      <c r="T49" s="105">
        <v>21200</v>
      </c>
      <c r="U49" s="96"/>
      <c r="V49" s="70"/>
    </row>
    <row r="50" spans="1:22" ht="18" customHeight="1" thickBot="1">
      <c r="A50" s="98"/>
      <c r="B50" s="146"/>
      <c r="C50" s="113" t="s">
        <v>226</v>
      </c>
      <c r="D50" s="121">
        <v>3000</v>
      </c>
      <c r="E50" s="102">
        <v>3000</v>
      </c>
      <c r="F50" s="157">
        <v>3000</v>
      </c>
      <c r="G50" s="103">
        <v>3000</v>
      </c>
      <c r="H50" s="103">
        <v>3000</v>
      </c>
      <c r="I50" s="104"/>
      <c r="J50" s="90"/>
      <c r="K50" s="90"/>
      <c r="L50" s="90"/>
      <c r="M50" s="90"/>
      <c r="N50" s="90"/>
      <c r="O50" s="118">
        <v>20200</v>
      </c>
      <c r="P50" s="158">
        <v>3800</v>
      </c>
      <c r="Q50" s="120">
        <v>20200</v>
      </c>
      <c r="R50" s="108"/>
      <c r="S50" s="97"/>
      <c r="T50" s="105">
        <v>21200</v>
      </c>
      <c r="U50" s="96"/>
      <c r="V50" s="70"/>
    </row>
    <row r="51" spans="1:22" ht="18" customHeight="1" thickBot="1">
      <c r="A51" s="98"/>
      <c r="B51" s="146"/>
      <c r="C51" s="113" t="s">
        <v>227</v>
      </c>
      <c r="D51" s="101">
        <v>800</v>
      </c>
      <c r="E51" s="121">
        <v>600</v>
      </c>
      <c r="F51" s="157">
        <v>600</v>
      </c>
      <c r="G51" s="103">
        <v>600</v>
      </c>
      <c r="H51" s="103">
        <v>600</v>
      </c>
      <c r="I51" s="123" t="s">
        <v>228</v>
      </c>
      <c r="J51" s="90"/>
      <c r="K51" s="90"/>
      <c r="L51" s="90"/>
      <c r="M51" s="90"/>
      <c r="N51" s="90"/>
      <c r="O51" s="118">
        <v>20200</v>
      </c>
      <c r="P51" s="158">
        <v>700</v>
      </c>
      <c r="Q51" s="120">
        <v>20200</v>
      </c>
      <c r="R51" s="108"/>
      <c r="S51" s="97"/>
      <c r="T51" s="105">
        <v>21200</v>
      </c>
      <c r="U51" s="96"/>
      <c r="V51" s="70"/>
    </row>
    <row r="52" spans="1:22" ht="18" customHeight="1" thickBot="1">
      <c r="A52" s="98"/>
      <c r="B52" s="146"/>
      <c r="C52" s="113" t="s">
        <v>229</v>
      </c>
      <c r="D52" s="121">
        <v>4000</v>
      </c>
      <c r="E52" s="114">
        <v>6000</v>
      </c>
      <c r="F52" s="157">
        <v>6000</v>
      </c>
      <c r="G52" s="103">
        <v>6000</v>
      </c>
      <c r="H52" s="103">
        <v>6000</v>
      </c>
      <c r="I52" s="159" t="s">
        <v>230</v>
      </c>
      <c r="J52" s="90"/>
      <c r="K52" s="90"/>
      <c r="L52" s="90"/>
      <c r="M52" s="90"/>
      <c r="N52" s="90"/>
      <c r="O52" s="118">
        <v>20200</v>
      </c>
      <c r="P52" s="158">
        <v>7000</v>
      </c>
      <c r="Q52" s="120">
        <v>20200</v>
      </c>
      <c r="R52" s="108"/>
      <c r="S52" s="97"/>
      <c r="T52" s="105">
        <v>21200</v>
      </c>
      <c r="U52" s="96"/>
      <c r="V52" s="70"/>
    </row>
    <row r="53" spans="1:22" ht="18" customHeight="1" thickBot="1">
      <c r="A53" s="98"/>
      <c r="B53" s="146"/>
      <c r="C53" s="113" t="s">
        <v>231</v>
      </c>
      <c r="D53" s="121"/>
      <c r="E53" s="114"/>
      <c r="F53" s="157"/>
      <c r="G53" s="103"/>
      <c r="H53" s="103"/>
      <c r="I53" s="123" t="s">
        <v>232</v>
      </c>
      <c r="J53" s="90"/>
      <c r="K53" s="90"/>
      <c r="L53" s="90"/>
      <c r="M53" s="90"/>
      <c r="N53" s="90"/>
      <c r="O53" s="118">
        <v>20200</v>
      </c>
      <c r="P53" s="160">
        <v>2000</v>
      </c>
      <c r="Q53" s="120">
        <v>20200</v>
      </c>
      <c r="R53" s="108"/>
      <c r="S53" s="97"/>
      <c r="T53" s="105">
        <v>21200</v>
      </c>
      <c r="U53" s="135" t="s">
        <v>233</v>
      </c>
      <c r="V53" s="70"/>
    </row>
    <row r="54" spans="1:22" ht="18" customHeight="1" thickBot="1">
      <c r="A54" s="98"/>
      <c r="B54" s="146"/>
      <c r="C54" s="113" t="s">
        <v>234</v>
      </c>
      <c r="D54" s="121"/>
      <c r="E54" s="114"/>
      <c r="F54" s="157"/>
      <c r="G54" s="103"/>
      <c r="H54" s="103"/>
      <c r="I54" s="123" t="s">
        <v>235</v>
      </c>
      <c r="J54" s="90"/>
      <c r="K54" s="90"/>
      <c r="L54" s="90"/>
      <c r="M54" s="90"/>
      <c r="N54" s="90"/>
      <c r="O54" s="118">
        <v>20200</v>
      </c>
      <c r="P54" s="158">
        <v>2400</v>
      </c>
      <c r="Q54" s="120">
        <v>20200</v>
      </c>
      <c r="R54" s="108"/>
      <c r="S54" s="97"/>
      <c r="T54" s="105">
        <v>21200</v>
      </c>
      <c r="U54" s="96"/>
      <c r="V54" s="70"/>
    </row>
    <row r="55" spans="1:22" ht="18" customHeight="1" thickBot="1">
      <c r="A55" s="98"/>
      <c r="B55" s="146"/>
      <c r="C55" s="113" t="s">
        <v>236</v>
      </c>
      <c r="D55" s="101">
        <v>2000</v>
      </c>
      <c r="E55" s="102">
        <v>2000</v>
      </c>
      <c r="F55" s="157">
        <v>2000</v>
      </c>
      <c r="G55" s="103">
        <v>2000</v>
      </c>
      <c r="H55" s="122">
        <v>2500</v>
      </c>
      <c r="I55" s="104"/>
      <c r="J55" s="90"/>
      <c r="K55" s="90"/>
      <c r="L55" s="90"/>
      <c r="M55" s="90"/>
      <c r="N55" s="90"/>
      <c r="O55" s="110">
        <v>20200</v>
      </c>
      <c r="P55" s="158">
        <v>3500</v>
      </c>
      <c r="Q55" s="111">
        <v>20200</v>
      </c>
      <c r="R55" s="108"/>
      <c r="S55" s="97"/>
      <c r="T55" s="105">
        <v>21200</v>
      </c>
      <c r="U55" s="96"/>
      <c r="V55" s="70"/>
    </row>
    <row r="56" spans="1:22" ht="18" customHeight="1" thickBot="1">
      <c r="A56" s="98"/>
      <c r="B56" s="146" t="s">
        <v>48</v>
      </c>
      <c r="C56" s="113" t="s">
        <v>237</v>
      </c>
      <c r="D56" s="132"/>
      <c r="E56" s="132"/>
      <c r="F56" s="161"/>
      <c r="G56" s="122">
        <v>500</v>
      </c>
      <c r="H56" s="103">
        <v>500</v>
      </c>
      <c r="I56" s="104"/>
      <c r="J56" s="90"/>
      <c r="K56" s="90"/>
      <c r="L56" s="90"/>
      <c r="M56" s="90"/>
      <c r="N56" s="90"/>
      <c r="O56" s="105">
        <v>20210</v>
      </c>
      <c r="P56" s="106">
        <v>1000</v>
      </c>
      <c r="Q56" s="133">
        <v>20210</v>
      </c>
      <c r="R56" s="108"/>
      <c r="S56" s="97"/>
      <c r="T56" s="105">
        <v>21210</v>
      </c>
      <c r="U56" s="96"/>
      <c r="V56" s="70"/>
    </row>
    <row r="57" spans="1:22" ht="18" customHeight="1" thickBot="1">
      <c r="A57" s="98"/>
      <c r="B57" s="146"/>
      <c r="C57" s="113" t="s">
        <v>238</v>
      </c>
      <c r="D57" s="132"/>
      <c r="E57" s="132"/>
      <c r="F57" s="161"/>
      <c r="G57" s="122">
        <v>1000</v>
      </c>
      <c r="H57" s="103">
        <v>1000</v>
      </c>
      <c r="I57" s="123"/>
      <c r="J57" s="90"/>
      <c r="K57" s="90"/>
      <c r="L57" s="90"/>
      <c r="M57" s="90"/>
      <c r="N57" s="90"/>
      <c r="O57" s="118">
        <v>20210</v>
      </c>
      <c r="P57" s="106">
        <v>1000</v>
      </c>
      <c r="Q57" s="120">
        <v>20210</v>
      </c>
      <c r="R57" s="108">
        <v>0</v>
      </c>
      <c r="S57" s="97"/>
      <c r="T57" s="105">
        <v>21210</v>
      </c>
      <c r="U57" s="96"/>
      <c r="V57" s="70"/>
    </row>
    <row r="58" spans="1:22" ht="18" customHeight="1" thickBot="1">
      <c r="A58" s="98"/>
      <c r="B58" s="146"/>
      <c r="C58" s="113" t="s">
        <v>239</v>
      </c>
      <c r="D58" s="121">
        <v>1800</v>
      </c>
      <c r="E58" s="102">
        <v>1800</v>
      </c>
      <c r="F58" s="157">
        <v>1800</v>
      </c>
      <c r="G58" s="103">
        <v>1800</v>
      </c>
      <c r="H58" s="122">
        <v>2000</v>
      </c>
      <c r="I58" s="104"/>
      <c r="J58" s="90"/>
      <c r="K58" s="90"/>
      <c r="L58" s="90"/>
      <c r="M58" s="90"/>
      <c r="N58" s="90"/>
      <c r="O58" s="118">
        <v>20210</v>
      </c>
      <c r="P58" s="106">
        <v>2000</v>
      </c>
      <c r="Q58" s="120">
        <v>20210</v>
      </c>
      <c r="R58" s="108"/>
      <c r="S58" s="97"/>
      <c r="T58" s="105">
        <v>21210</v>
      </c>
      <c r="U58" s="96"/>
      <c r="V58" s="70"/>
    </row>
    <row r="59" spans="1:22" ht="18" customHeight="1" thickBot="1">
      <c r="A59" s="98"/>
      <c r="B59" s="146"/>
      <c r="C59" s="113" t="s">
        <v>240</v>
      </c>
      <c r="D59" s="121">
        <v>1000</v>
      </c>
      <c r="E59" s="102">
        <v>1000</v>
      </c>
      <c r="F59" s="157">
        <v>1000</v>
      </c>
      <c r="G59" s="103">
        <v>1000</v>
      </c>
      <c r="H59" s="103">
        <v>1000</v>
      </c>
      <c r="I59" s="104"/>
      <c r="J59" s="90"/>
      <c r="K59" s="90"/>
      <c r="L59" s="90"/>
      <c r="M59" s="90"/>
      <c r="N59" s="90"/>
      <c r="O59" s="118">
        <v>20210</v>
      </c>
      <c r="P59" s="106">
        <v>1000</v>
      </c>
      <c r="Q59" s="120">
        <v>20210</v>
      </c>
      <c r="R59" s="108"/>
      <c r="S59" s="97"/>
      <c r="T59" s="105">
        <v>21210</v>
      </c>
      <c r="U59" s="96"/>
      <c r="V59" s="70"/>
    </row>
    <row r="60" spans="1:22" ht="18" customHeight="1" thickBot="1">
      <c r="A60" s="98"/>
      <c r="B60" s="146"/>
      <c r="C60" s="113" t="s">
        <v>241</v>
      </c>
      <c r="D60" s="121">
        <v>2000</v>
      </c>
      <c r="E60" s="102">
        <v>2000</v>
      </c>
      <c r="F60" s="157">
        <v>2000</v>
      </c>
      <c r="G60" s="103">
        <v>2000</v>
      </c>
      <c r="H60" s="115">
        <v>1000</v>
      </c>
      <c r="I60" s="104" t="s">
        <v>242</v>
      </c>
      <c r="J60" s="90"/>
      <c r="K60" s="90"/>
      <c r="L60" s="90"/>
      <c r="M60" s="90"/>
      <c r="N60" s="90"/>
      <c r="O60" s="110">
        <v>20210</v>
      </c>
      <c r="P60" s="106">
        <v>1000</v>
      </c>
      <c r="Q60" s="111">
        <v>20210</v>
      </c>
      <c r="R60" s="108"/>
      <c r="S60" s="97"/>
      <c r="T60" s="105">
        <v>21210</v>
      </c>
      <c r="U60" s="96"/>
      <c r="V60" s="70"/>
    </row>
    <row r="61" spans="1:22" ht="18" customHeight="1" thickBot="1">
      <c r="A61" s="98"/>
      <c r="B61" s="131" t="s">
        <v>243</v>
      </c>
      <c r="C61" s="113" t="s">
        <v>244</v>
      </c>
      <c r="D61" s="132">
        <v>500</v>
      </c>
      <c r="E61" s="132"/>
      <c r="F61" s="161">
        <v>200</v>
      </c>
      <c r="G61" s="145">
        <v>200</v>
      </c>
      <c r="H61" s="145">
        <v>200</v>
      </c>
      <c r="I61" s="104"/>
      <c r="J61" s="90"/>
      <c r="K61" s="90"/>
      <c r="L61" s="90"/>
      <c r="M61" s="90"/>
      <c r="N61" s="90"/>
      <c r="O61" s="105">
        <v>20220</v>
      </c>
      <c r="P61" s="106">
        <v>200</v>
      </c>
      <c r="Q61" s="107">
        <v>20220</v>
      </c>
      <c r="R61" s="108"/>
      <c r="S61" s="97"/>
      <c r="T61" s="105">
        <v>21220</v>
      </c>
      <c r="U61" s="96"/>
      <c r="V61" s="70"/>
    </row>
    <row r="62" spans="1:22" ht="18" customHeight="1" thickBot="1">
      <c r="A62" s="98"/>
      <c r="B62" s="131"/>
      <c r="C62" s="113" t="s">
        <v>245</v>
      </c>
      <c r="D62" s="132">
        <v>2000</v>
      </c>
      <c r="E62" s="132">
        <v>2000</v>
      </c>
      <c r="F62" s="161">
        <v>2500</v>
      </c>
      <c r="G62" s="145">
        <v>2000</v>
      </c>
      <c r="H62" s="145">
        <v>2000</v>
      </c>
      <c r="I62" s="104" t="s">
        <v>246</v>
      </c>
      <c r="J62" s="90"/>
      <c r="K62" s="90" t="s">
        <v>247</v>
      </c>
      <c r="L62" s="90"/>
      <c r="M62" s="90"/>
      <c r="N62" s="90"/>
      <c r="O62" s="118">
        <v>20220</v>
      </c>
      <c r="P62" s="106">
        <v>1500</v>
      </c>
      <c r="Q62" s="120">
        <v>20220</v>
      </c>
      <c r="R62" s="108">
        <v>633.52</v>
      </c>
      <c r="S62" s="97"/>
      <c r="T62" s="105">
        <v>21220</v>
      </c>
      <c r="U62" s="109" t="s">
        <v>248</v>
      </c>
      <c r="V62" s="70"/>
    </row>
    <row r="63" spans="1:22" ht="18" customHeight="1" thickBot="1">
      <c r="A63" s="98"/>
      <c r="B63" s="131"/>
      <c r="C63" s="162" t="s">
        <v>249</v>
      </c>
      <c r="D63" s="132">
        <v>1000</v>
      </c>
      <c r="E63" s="132">
        <v>1000</v>
      </c>
      <c r="F63" s="161">
        <v>1000</v>
      </c>
      <c r="G63" s="145">
        <v>2500</v>
      </c>
      <c r="H63" s="145">
        <v>2500</v>
      </c>
      <c r="I63" s="104"/>
      <c r="J63" s="90"/>
      <c r="K63" s="90"/>
      <c r="L63" s="90"/>
      <c r="M63" s="90"/>
      <c r="N63" s="90"/>
      <c r="O63" s="118">
        <v>20220</v>
      </c>
      <c r="P63" s="106">
        <v>2500</v>
      </c>
      <c r="Q63" s="120">
        <v>20220</v>
      </c>
      <c r="R63" s="108"/>
      <c r="S63" s="97"/>
      <c r="T63" s="105">
        <v>21220</v>
      </c>
      <c r="U63" s="96"/>
      <c r="V63" s="70"/>
    </row>
    <row r="64" spans="1:22" ht="18" customHeight="1" thickBot="1">
      <c r="A64" s="98"/>
      <c r="B64" s="131"/>
      <c r="C64" s="113" t="s">
        <v>250</v>
      </c>
      <c r="D64" s="132">
        <v>1500</v>
      </c>
      <c r="E64" s="132"/>
      <c r="F64" s="161">
        <v>1200</v>
      </c>
      <c r="G64" s="145">
        <v>1000</v>
      </c>
      <c r="H64" s="145">
        <v>1000</v>
      </c>
      <c r="I64" s="104"/>
      <c r="J64" s="90"/>
      <c r="K64" s="90"/>
      <c r="L64" s="90"/>
      <c r="M64" s="90"/>
      <c r="N64" s="90"/>
      <c r="O64" s="118">
        <v>20220</v>
      </c>
      <c r="P64" s="106">
        <v>1000</v>
      </c>
      <c r="Q64" s="120">
        <v>20220</v>
      </c>
      <c r="R64" s="108"/>
      <c r="S64" s="97"/>
      <c r="T64" s="105">
        <v>21220</v>
      </c>
      <c r="U64" s="96"/>
      <c r="V64" s="116"/>
    </row>
    <row r="65" spans="1:22" ht="18" customHeight="1" thickBot="1">
      <c r="A65" s="98"/>
      <c r="B65" s="131"/>
      <c r="C65" s="113" t="s">
        <v>251</v>
      </c>
      <c r="D65" s="132">
        <v>800</v>
      </c>
      <c r="E65" s="132">
        <v>800</v>
      </c>
      <c r="F65" s="161">
        <v>1000</v>
      </c>
      <c r="G65" s="145"/>
      <c r="H65" s="145"/>
      <c r="I65" s="123"/>
      <c r="J65" s="90"/>
      <c r="K65" s="90"/>
      <c r="L65" s="90"/>
      <c r="M65" s="90"/>
      <c r="N65" s="90"/>
      <c r="O65" s="118">
        <v>20220</v>
      </c>
      <c r="P65" s="106">
        <v>3700</v>
      </c>
      <c r="Q65" s="120">
        <v>20220</v>
      </c>
      <c r="R65" s="108"/>
      <c r="S65" s="97"/>
      <c r="T65" s="105">
        <v>21220</v>
      </c>
      <c r="U65" s="96"/>
      <c r="V65" s="70"/>
    </row>
    <row r="66" spans="1:22" ht="18" customHeight="1" thickBot="1">
      <c r="A66" s="98"/>
      <c r="B66" s="131"/>
      <c r="C66" s="113" t="s">
        <v>252</v>
      </c>
      <c r="D66" s="132">
        <v>2000</v>
      </c>
      <c r="E66" s="132">
        <v>2000</v>
      </c>
      <c r="F66" s="161">
        <v>2500</v>
      </c>
      <c r="G66" s="145">
        <v>1500</v>
      </c>
      <c r="H66" s="145">
        <v>1500</v>
      </c>
      <c r="I66" s="104" t="s">
        <v>253</v>
      </c>
      <c r="J66" s="90"/>
      <c r="K66" s="90"/>
      <c r="L66" s="90"/>
      <c r="M66" s="90"/>
      <c r="N66" s="90"/>
      <c r="O66" s="110">
        <v>20220</v>
      </c>
      <c r="P66" s="106">
        <v>1000</v>
      </c>
      <c r="Q66" s="163">
        <v>20220</v>
      </c>
      <c r="R66" s="108"/>
      <c r="S66" s="97"/>
      <c r="T66" s="105">
        <v>21220</v>
      </c>
      <c r="U66" s="96"/>
      <c r="V66" s="70"/>
    </row>
    <row r="67" spans="1:22" ht="18" customHeight="1" thickBot="1">
      <c r="A67" s="98"/>
      <c r="B67" s="131" t="s">
        <v>50</v>
      </c>
      <c r="C67" s="113" t="s">
        <v>254</v>
      </c>
      <c r="D67" s="132">
        <v>13000</v>
      </c>
      <c r="E67" s="132">
        <v>10000</v>
      </c>
      <c r="F67" s="161">
        <v>500</v>
      </c>
      <c r="G67" s="145">
        <v>500</v>
      </c>
      <c r="H67" s="145">
        <v>500</v>
      </c>
      <c r="I67" s="104"/>
      <c r="J67" s="90"/>
      <c r="K67" s="90"/>
      <c r="L67" s="90"/>
      <c r="M67" s="90"/>
      <c r="N67" s="90"/>
      <c r="O67" s="105">
        <v>20230</v>
      </c>
      <c r="P67" s="106">
        <v>500</v>
      </c>
      <c r="Q67" s="107">
        <v>20230</v>
      </c>
      <c r="R67" s="108"/>
      <c r="S67" s="97"/>
      <c r="T67" s="105">
        <v>21230</v>
      </c>
      <c r="U67" s="96"/>
      <c r="V67" s="70"/>
    </row>
    <row r="68" spans="1:22" ht="18" customHeight="1" thickBot="1">
      <c r="A68" s="98"/>
      <c r="B68" s="131"/>
      <c r="C68" s="113" t="s">
        <v>255</v>
      </c>
      <c r="D68" s="132">
        <v>500</v>
      </c>
      <c r="E68" s="132">
        <v>500</v>
      </c>
      <c r="F68" s="161">
        <v>1800</v>
      </c>
      <c r="G68" s="145">
        <v>1000</v>
      </c>
      <c r="H68" s="145">
        <v>1000</v>
      </c>
      <c r="I68" s="104" t="s">
        <v>256</v>
      </c>
      <c r="J68" s="90"/>
      <c r="K68" s="90"/>
      <c r="L68" s="90"/>
      <c r="M68" s="90"/>
      <c r="N68" s="90"/>
      <c r="O68" s="118">
        <v>20230</v>
      </c>
      <c r="P68" s="106">
        <v>1000</v>
      </c>
      <c r="Q68" s="164">
        <v>20230</v>
      </c>
      <c r="R68" s="165">
        <v>63.41</v>
      </c>
      <c r="S68" s="166"/>
      <c r="T68" s="105">
        <v>21230</v>
      </c>
      <c r="U68" s="167"/>
      <c r="V68" s="70"/>
    </row>
    <row r="69" spans="1:22" ht="18" customHeight="1" thickBot="1">
      <c r="A69" s="98"/>
      <c r="B69" s="131"/>
      <c r="C69" s="113" t="s">
        <v>257</v>
      </c>
      <c r="D69" s="132">
        <v>200</v>
      </c>
      <c r="E69" s="132">
        <v>200</v>
      </c>
      <c r="F69" s="161">
        <v>200</v>
      </c>
      <c r="G69" s="145">
        <v>2500</v>
      </c>
      <c r="H69" s="145">
        <v>2500</v>
      </c>
      <c r="I69" s="104"/>
      <c r="J69" s="90"/>
      <c r="K69" s="90" t="s">
        <v>258</v>
      </c>
      <c r="L69" s="90"/>
      <c r="M69" s="90"/>
      <c r="N69" s="90"/>
      <c r="O69" s="118">
        <v>20230</v>
      </c>
      <c r="P69" s="106">
        <v>2750</v>
      </c>
      <c r="Q69" s="164">
        <v>20230</v>
      </c>
      <c r="R69" s="165"/>
      <c r="S69" s="166"/>
      <c r="T69" s="105">
        <v>21230</v>
      </c>
      <c r="U69" s="167"/>
      <c r="V69" s="70"/>
    </row>
    <row r="70" spans="1:22" ht="18" customHeight="1" thickBot="1">
      <c r="A70" s="98"/>
      <c r="B70" s="131"/>
      <c r="C70" s="113" t="s">
        <v>259</v>
      </c>
      <c r="D70" s="132"/>
      <c r="E70" s="132"/>
      <c r="F70" s="161"/>
      <c r="G70" s="145"/>
      <c r="H70" s="145"/>
      <c r="I70" s="104" t="s">
        <v>260</v>
      </c>
      <c r="J70" s="90"/>
      <c r="K70" s="90"/>
      <c r="L70" s="90"/>
      <c r="M70" s="90"/>
      <c r="N70" s="90"/>
      <c r="O70" s="118">
        <v>20230</v>
      </c>
      <c r="P70" s="119">
        <v>0</v>
      </c>
      <c r="Q70" s="164">
        <v>20230</v>
      </c>
      <c r="R70" s="165"/>
      <c r="S70" s="166"/>
      <c r="T70" s="105">
        <v>21230</v>
      </c>
      <c r="U70" s="168" t="s">
        <v>261</v>
      </c>
      <c r="V70" s="70"/>
    </row>
    <row r="71" spans="1:22" ht="18" customHeight="1" thickBot="1">
      <c r="A71" s="98"/>
      <c r="B71" s="131"/>
      <c r="C71" s="113" t="s">
        <v>262</v>
      </c>
      <c r="D71" s="132">
        <v>1000</v>
      </c>
      <c r="E71" s="132"/>
      <c r="F71" s="161">
        <v>500</v>
      </c>
      <c r="G71" s="145">
        <v>500</v>
      </c>
      <c r="H71" s="145">
        <v>500</v>
      </c>
      <c r="I71" s="104" t="s">
        <v>263</v>
      </c>
      <c r="J71" s="90"/>
      <c r="K71" s="90"/>
      <c r="L71" s="90"/>
      <c r="M71" s="90"/>
      <c r="N71" s="90"/>
      <c r="O71" s="118">
        <v>20230</v>
      </c>
      <c r="P71" s="106">
        <v>500</v>
      </c>
      <c r="Q71" s="164">
        <v>20230</v>
      </c>
      <c r="R71" s="165"/>
      <c r="S71" s="169" t="s">
        <v>264</v>
      </c>
      <c r="T71" s="105">
        <v>21230</v>
      </c>
      <c r="U71" s="167"/>
      <c r="V71" s="70"/>
    </row>
    <row r="72" spans="1:22" ht="18" customHeight="1" thickBot="1">
      <c r="A72" s="98"/>
      <c r="B72" s="131"/>
      <c r="C72" s="113" t="s">
        <v>265</v>
      </c>
      <c r="D72" s="132">
        <v>2000</v>
      </c>
      <c r="E72" s="132">
        <v>2000</v>
      </c>
      <c r="F72" s="161">
        <v>5000</v>
      </c>
      <c r="G72" s="145">
        <v>5000</v>
      </c>
      <c r="H72" s="145">
        <v>6000</v>
      </c>
      <c r="I72" s="104"/>
      <c r="J72" s="90"/>
      <c r="K72" s="136" t="e">
        <f>SUM(#REF!)</f>
        <v>#REF!</v>
      </c>
      <c r="L72" s="136" t="e">
        <f>SUM(#REF!)</f>
        <v>#REF!</v>
      </c>
      <c r="M72" s="137" t="e">
        <f>L72/K72-1</f>
        <v>#REF!</v>
      </c>
      <c r="N72" s="90" t="s">
        <v>44</v>
      </c>
      <c r="O72" s="110" t="s">
        <v>266</v>
      </c>
      <c r="P72" s="106">
        <v>8000</v>
      </c>
      <c r="Q72" s="170"/>
      <c r="R72" s="165"/>
      <c r="S72" s="169"/>
      <c r="T72" s="110" t="s">
        <v>266</v>
      </c>
      <c r="U72" s="167"/>
      <c r="V72" s="70"/>
    </row>
    <row r="73" spans="1:22" ht="18" customHeight="1" thickBot="1">
      <c r="A73" s="98" t="s">
        <v>58</v>
      </c>
      <c r="B73" s="146"/>
      <c r="C73" s="113" t="s">
        <v>267</v>
      </c>
      <c r="D73" s="114">
        <v>3000</v>
      </c>
      <c r="E73" s="102">
        <v>3000</v>
      </c>
      <c r="F73" s="102">
        <v>3000</v>
      </c>
      <c r="G73" s="115">
        <v>2000</v>
      </c>
      <c r="H73" s="103">
        <v>2000</v>
      </c>
      <c r="I73" s="123"/>
      <c r="J73" s="90"/>
      <c r="K73" s="90"/>
      <c r="L73" s="90"/>
      <c r="M73" s="90"/>
      <c r="N73" s="90"/>
      <c r="O73" s="105">
        <v>20300</v>
      </c>
      <c r="P73" s="106">
        <v>2300</v>
      </c>
      <c r="Q73" s="133"/>
      <c r="R73" s="96"/>
      <c r="S73" s="97"/>
      <c r="T73" s="105">
        <v>21300</v>
      </c>
      <c r="U73" s="96"/>
      <c r="V73" s="73"/>
    </row>
    <row r="74" spans="1:22" ht="18" customHeight="1" thickBot="1">
      <c r="A74" s="98"/>
      <c r="B74" s="146"/>
      <c r="C74" s="113" t="s">
        <v>268</v>
      </c>
      <c r="D74" s="114">
        <v>800</v>
      </c>
      <c r="E74" s="114">
        <v>850</v>
      </c>
      <c r="F74" s="132">
        <v>850</v>
      </c>
      <c r="G74" s="145">
        <v>850</v>
      </c>
      <c r="H74" s="103">
        <v>800</v>
      </c>
      <c r="I74" s="104"/>
      <c r="J74" s="90"/>
      <c r="K74" s="90"/>
      <c r="L74" s="90"/>
      <c r="M74" s="90"/>
      <c r="N74" s="90"/>
      <c r="O74" s="118">
        <v>20300</v>
      </c>
      <c r="P74" s="106">
        <v>2500</v>
      </c>
      <c r="Q74" s="120">
        <v>20300</v>
      </c>
      <c r="R74" s="108">
        <v>3682.37</v>
      </c>
      <c r="S74" s="97"/>
      <c r="T74" s="118">
        <v>21330</v>
      </c>
      <c r="U74" s="96"/>
      <c r="V74" s="70"/>
    </row>
    <row r="75" spans="1:22" ht="18" customHeight="1" thickBot="1">
      <c r="A75" s="98"/>
      <c r="B75" s="146"/>
      <c r="C75" s="113" t="s">
        <v>269</v>
      </c>
      <c r="D75" s="114"/>
      <c r="E75" s="114"/>
      <c r="F75" s="132"/>
      <c r="G75" s="145"/>
      <c r="H75" s="103"/>
      <c r="I75" s="104"/>
      <c r="J75" s="90"/>
      <c r="K75" s="90"/>
      <c r="L75" s="90"/>
      <c r="M75" s="90"/>
      <c r="N75" s="90"/>
      <c r="O75" s="118">
        <v>20310</v>
      </c>
      <c r="P75" s="106"/>
      <c r="Q75" s="120">
        <v>20310</v>
      </c>
      <c r="R75" s="108"/>
      <c r="S75" s="97"/>
      <c r="T75" s="118"/>
      <c r="U75" s="96"/>
      <c r="V75" s="70"/>
    </row>
    <row r="76" spans="1:22" ht="18" customHeight="1" thickBot="1">
      <c r="A76" s="98"/>
      <c r="B76" s="146"/>
      <c r="C76" s="113" t="s">
        <v>270</v>
      </c>
      <c r="D76" s="114"/>
      <c r="E76" s="114"/>
      <c r="F76" s="132"/>
      <c r="G76" s="145"/>
      <c r="H76" s="103"/>
      <c r="I76" s="104"/>
      <c r="J76" s="90"/>
      <c r="K76" s="90"/>
      <c r="L76" s="90"/>
      <c r="M76" s="90"/>
      <c r="N76" s="90"/>
      <c r="O76" s="118">
        <v>20310</v>
      </c>
      <c r="P76" s="106"/>
      <c r="Q76" s="120">
        <v>20310</v>
      </c>
      <c r="R76" s="108"/>
      <c r="S76" s="97"/>
      <c r="T76" s="118"/>
      <c r="U76" s="96"/>
      <c r="V76" s="70"/>
    </row>
    <row r="77" spans="1:22" ht="28.9" customHeight="1" thickBot="1">
      <c r="A77" s="98"/>
      <c r="B77" s="146"/>
      <c r="C77" s="113" t="s">
        <v>271</v>
      </c>
      <c r="D77" s="114">
        <v>2000</v>
      </c>
      <c r="E77" s="102">
        <v>2000</v>
      </c>
      <c r="F77" s="102">
        <v>2000</v>
      </c>
      <c r="G77" s="115">
        <v>1500</v>
      </c>
      <c r="H77" s="103">
        <v>1500</v>
      </c>
      <c r="I77" s="104"/>
      <c r="J77" s="90"/>
      <c r="K77" s="90"/>
      <c r="L77" s="90"/>
      <c r="M77" s="90"/>
      <c r="N77" s="90"/>
      <c r="O77" s="118">
        <v>20320</v>
      </c>
      <c r="P77" s="106">
        <v>2500</v>
      </c>
      <c r="Q77" s="120">
        <v>20320</v>
      </c>
      <c r="R77" s="108"/>
      <c r="S77" s="97"/>
      <c r="T77" s="118">
        <v>21320</v>
      </c>
      <c r="U77" s="96"/>
      <c r="V77" s="70"/>
    </row>
    <row r="78" spans="1:22" ht="18" customHeight="1" thickBot="1">
      <c r="A78" s="98"/>
      <c r="B78" s="146"/>
      <c r="C78" s="113" t="s">
        <v>272</v>
      </c>
      <c r="D78" s="101">
        <v>500</v>
      </c>
      <c r="E78" s="102">
        <v>500</v>
      </c>
      <c r="F78" s="102">
        <v>500</v>
      </c>
      <c r="G78" s="103">
        <v>500</v>
      </c>
      <c r="H78" s="122">
        <v>650</v>
      </c>
      <c r="I78" s="104"/>
      <c r="J78" s="90"/>
      <c r="K78" s="90"/>
      <c r="L78" s="90"/>
      <c r="M78" s="90"/>
      <c r="N78" s="90"/>
      <c r="O78" s="118">
        <v>20320</v>
      </c>
      <c r="P78" s="106">
        <v>300</v>
      </c>
      <c r="Q78" s="120">
        <v>20320</v>
      </c>
      <c r="R78" s="108"/>
      <c r="S78" s="97"/>
      <c r="T78" s="118">
        <v>21320</v>
      </c>
      <c r="U78" s="96"/>
      <c r="V78" s="70"/>
    </row>
    <row r="79" spans="1:22" ht="18" customHeight="1" thickBot="1">
      <c r="A79" s="98"/>
      <c r="B79" s="146"/>
      <c r="C79" s="113" t="s">
        <v>273</v>
      </c>
      <c r="D79" s="101">
        <v>400</v>
      </c>
      <c r="E79" s="102">
        <v>400</v>
      </c>
      <c r="F79" s="102">
        <v>400</v>
      </c>
      <c r="G79" s="145">
        <v>400</v>
      </c>
      <c r="H79" s="103">
        <v>400</v>
      </c>
      <c r="I79" s="104"/>
      <c r="J79" s="90"/>
      <c r="K79" s="90"/>
      <c r="L79" s="90"/>
      <c r="M79" s="90"/>
      <c r="N79" s="90"/>
      <c r="O79" s="118">
        <v>20320</v>
      </c>
      <c r="P79" s="106">
        <v>400</v>
      </c>
      <c r="Q79" s="120">
        <v>20320</v>
      </c>
      <c r="R79" s="108"/>
      <c r="S79" s="97"/>
      <c r="T79" s="118">
        <v>21320</v>
      </c>
      <c r="U79" s="96"/>
      <c r="V79" s="70"/>
    </row>
    <row r="80" spans="1:22" ht="18" customHeight="1" thickBot="1">
      <c r="A80" s="98"/>
      <c r="B80" s="146"/>
      <c r="C80" s="171" t="s">
        <v>274</v>
      </c>
      <c r="D80" s="114">
        <v>2000</v>
      </c>
      <c r="E80" s="102">
        <v>2000</v>
      </c>
      <c r="F80" s="102">
        <v>2000</v>
      </c>
      <c r="G80" s="115">
        <v>1000</v>
      </c>
      <c r="H80" s="115">
        <v>950</v>
      </c>
      <c r="I80" s="104"/>
      <c r="J80" s="90"/>
      <c r="K80" s="90"/>
      <c r="L80" s="90"/>
      <c r="M80" s="90"/>
      <c r="N80" s="90"/>
      <c r="O80" s="118">
        <v>20320</v>
      </c>
      <c r="P80" s="106"/>
      <c r="Q80" s="120">
        <v>20320</v>
      </c>
      <c r="R80" s="108"/>
      <c r="S80" s="97"/>
      <c r="T80" s="118">
        <v>21320</v>
      </c>
      <c r="U80" s="96"/>
      <c r="V80" s="70"/>
    </row>
    <row r="81" spans="1:22" ht="18" customHeight="1" thickBot="1">
      <c r="A81" s="98"/>
      <c r="B81" s="146"/>
      <c r="C81" s="171" t="s">
        <v>275</v>
      </c>
      <c r="D81" s="101"/>
      <c r="E81" s="114">
        <v>800</v>
      </c>
      <c r="F81" s="132">
        <v>800</v>
      </c>
      <c r="G81" s="115">
        <v>250</v>
      </c>
      <c r="H81" s="115">
        <v>150</v>
      </c>
      <c r="I81" s="104"/>
      <c r="J81" s="90"/>
      <c r="K81" s="90"/>
      <c r="L81" s="90"/>
      <c r="M81" s="90"/>
      <c r="N81" s="90"/>
      <c r="O81" s="118">
        <v>20320</v>
      </c>
      <c r="P81" s="106"/>
      <c r="Q81" s="120">
        <v>20320</v>
      </c>
      <c r="R81" s="108"/>
      <c r="S81" s="97"/>
      <c r="T81" s="118">
        <v>21320</v>
      </c>
      <c r="U81" s="96"/>
      <c r="V81" s="116"/>
    </row>
    <row r="82" spans="1:22" ht="18" customHeight="1" thickBot="1">
      <c r="A82" s="98"/>
      <c r="B82" s="146"/>
      <c r="C82" s="113" t="s">
        <v>276</v>
      </c>
      <c r="D82" s="132">
        <v>400</v>
      </c>
      <c r="E82" s="132">
        <v>400</v>
      </c>
      <c r="F82" s="132">
        <v>400</v>
      </c>
      <c r="G82" s="122">
        <v>1000</v>
      </c>
      <c r="H82" s="122">
        <v>1250</v>
      </c>
      <c r="I82" s="123" t="s">
        <v>277</v>
      </c>
      <c r="J82" s="90"/>
      <c r="K82" s="90"/>
      <c r="L82" s="90"/>
      <c r="M82" s="90"/>
      <c r="N82" s="90"/>
      <c r="O82" s="118">
        <v>20300</v>
      </c>
      <c r="P82" s="106">
        <v>3000</v>
      </c>
      <c r="Q82" s="120">
        <v>20300</v>
      </c>
      <c r="R82" s="108"/>
      <c r="S82" s="97"/>
      <c r="T82" s="118">
        <v>21300</v>
      </c>
      <c r="U82" s="96"/>
      <c r="V82" s="116"/>
    </row>
    <row r="83" spans="1:22" ht="18" customHeight="1" thickBot="1">
      <c r="A83" s="98"/>
      <c r="B83" s="146"/>
      <c r="C83" s="113" t="s">
        <v>278</v>
      </c>
      <c r="D83" s="132"/>
      <c r="E83" s="132"/>
      <c r="F83" s="132"/>
      <c r="G83" s="122">
        <v>1000</v>
      </c>
      <c r="H83" s="115">
        <v>800</v>
      </c>
      <c r="I83" s="104"/>
      <c r="J83" s="90"/>
      <c r="K83" s="90"/>
      <c r="L83" s="90"/>
      <c r="M83" s="90"/>
      <c r="N83" s="90"/>
      <c r="O83" s="118"/>
      <c r="P83" s="106"/>
      <c r="Q83" s="120"/>
      <c r="R83" s="108"/>
      <c r="S83" s="97"/>
      <c r="T83" s="118"/>
      <c r="U83" s="96"/>
      <c r="V83" s="70"/>
    </row>
    <row r="84" spans="1:22" ht="18" customHeight="1" thickBot="1">
      <c r="A84" s="98"/>
      <c r="B84" s="146"/>
      <c r="C84" s="113" t="s">
        <v>279</v>
      </c>
      <c r="D84" s="132"/>
      <c r="E84" s="132"/>
      <c r="F84" s="132">
        <v>2000</v>
      </c>
      <c r="G84" s="103">
        <v>2000</v>
      </c>
      <c r="H84" s="103">
        <v>2000</v>
      </c>
      <c r="I84" s="104"/>
      <c r="J84" s="90"/>
      <c r="K84" s="90"/>
      <c r="L84" s="90"/>
      <c r="M84" s="90"/>
      <c r="N84" s="90"/>
      <c r="O84" s="118">
        <v>20310</v>
      </c>
      <c r="P84" s="106">
        <v>2000</v>
      </c>
      <c r="Q84" s="120">
        <v>20310</v>
      </c>
      <c r="R84" s="108"/>
      <c r="S84" s="97"/>
      <c r="T84" s="118">
        <v>21310</v>
      </c>
      <c r="U84" s="96"/>
      <c r="V84" s="70"/>
    </row>
    <row r="85" spans="1:22" ht="18" customHeight="1" thickBot="1">
      <c r="A85" s="98"/>
      <c r="B85" s="146"/>
      <c r="C85" s="113" t="s">
        <v>280</v>
      </c>
      <c r="D85" s="114">
        <v>2500</v>
      </c>
      <c r="E85" s="132">
        <v>2500</v>
      </c>
      <c r="F85" s="132">
        <v>2500</v>
      </c>
      <c r="G85" s="145">
        <v>2500</v>
      </c>
      <c r="H85" s="103">
        <v>2500</v>
      </c>
      <c r="I85" s="104"/>
      <c r="J85" s="136">
        <f>SUM(G73:G85)</f>
        <v>13000</v>
      </c>
      <c r="K85" s="136" t="e">
        <f>SUM(#REF!)</f>
        <v>#REF!</v>
      </c>
      <c r="L85" s="136" t="e">
        <f>SUM(#REF!)</f>
        <v>#REF!</v>
      </c>
      <c r="M85" s="137" t="e">
        <f>L85/K85-1</f>
        <v>#REF!</v>
      </c>
      <c r="N85" s="137" t="s">
        <v>58</v>
      </c>
      <c r="O85" s="127">
        <v>20300</v>
      </c>
      <c r="P85" s="106">
        <v>3000</v>
      </c>
      <c r="Q85" s="172">
        <v>20300</v>
      </c>
      <c r="R85" s="108"/>
      <c r="S85" s="97"/>
      <c r="T85" s="127">
        <v>21300</v>
      </c>
      <c r="U85" s="96"/>
      <c r="V85" s="70"/>
    </row>
    <row r="86" spans="1:22" ht="18" customHeight="1" thickBot="1">
      <c r="A86" s="98" t="s">
        <v>51</v>
      </c>
      <c r="B86" s="112" t="s">
        <v>52</v>
      </c>
      <c r="C86" s="113" t="s">
        <v>281</v>
      </c>
      <c r="D86" s="114"/>
      <c r="E86" s="132"/>
      <c r="F86" s="114">
        <v>200</v>
      </c>
      <c r="G86" s="103">
        <v>200</v>
      </c>
      <c r="H86" s="103">
        <v>200</v>
      </c>
      <c r="I86" s="104"/>
      <c r="J86" s="136"/>
      <c r="K86" s="136"/>
      <c r="L86" s="136"/>
      <c r="M86" s="90"/>
      <c r="N86" s="90"/>
      <c r="O86" s="105">
        <v>20350</v>
      </c>
      <c r="P86" s="106">
        <v>200</v>
      </c>
      <c r="Q86" s="107">
        <v>20350</v>
      </c>
      <c r="R86" s="108"/>
      <c r="S86" s="129"/>
      <c r="T86" s="105">
        <v>21350</v>
      </c>
      <c r="U86" s="96"/>
      <c r="V86" s="73"/>
    </row>
    <row r="87" spans="1:22" ht="18" customHeight="1" thickBot="1">
      <c r="A87" s="98"/>
      <c r="B87" s="112"/>
      <c r="C87" s="113" t="s">
        <v>282</v>
      </c>
      <c r="D87" s="173">
        <v>1000</v>
      </c>
      <c r="E87" s="121"/>
      <c r="F87" s="125">
        <v>900</v>
      </c>
      <c r="G87" s="115">
        <v>200</v>
      </c>
      <c r="H87" s="103">
        <v>200</v>
      </c>
      <c r="I87" s="104"/>
      <c r="J87" s="136"/>
      <c r="K87" s="136"/>
      <c r="L87" s="136"/>
      <c r="M87" s="90"/>
      <c r="N87" s="90"/>
      <c r="O87" s="118">
        <v>20350</v>
      </c>
      <c r="P87" s="106">
        <v>400</v>
      </c>
      <c r="Q87" s="120">
        <v>20350</v>
      </c>
      <c r="R87" s="108">
        <v>1914.25</v>
      </c>
      <c r="S87" s="97"/>
      <c r="T87" s="105">
        <v>21350</v>
      </c>
      <c r="U87" s="96"/>
      <c r="V87" s="70"/>
    </row>
    <row r="88" spans="1:22" ht="18" customHeight="1" thickBot="1">
      <c r="A88" s="98"/>
      <c r="B88" s="112"/>
      <c r="C88" s="113" t="s">
        <v>283</v>
      </c>
      <c r="D88" s="174">
        <v>1400</v>
      </c>
      <c r="E88" s="114">
        <v>1600</v>
      </c>
      <c r="F88" s="157">
        <v>1600</v>
      </c>
      <c r="G88" s="122">
        <v>2000</v>
      </c>
      <c r="H88" s="122">
        <v>2400</v>
      </c>
      <c r="I88" s="104"/>
      <c r="J88" s="136"/>
      <c r="K88" s="136" t="s">
        <v>284</v>
      </c>
      <c r="L88" s="136"/>
      <c r="M88" s="90"/>
      <c r="N88" s="90"/>
      <c r="O88" s="118" t="s">
        <v>285</v>
      </c>
      <c r="P88" s="106">
        <v>3000</v>
      </c>
      <c r="Q88" s="120">
        <v>23350</v>
      </c>
      <c r="R88" s="108"/>
      <c r="S88" s="97"/>
      <c r="T88" s="105">
        <v>21350</v>
      </c>
      <c r="U88" s="96" t="s">
        <v>286</v>
      </c>
      <c r="V88" s="70"/>
    </row>
    <row r="89" spans="1:22" ht="18" customHeight="1" thickBot="1">
      <c r="A89" s="98"/>
      <c r="B89" s="112"/>
      <c r="C89" s="113" t="s">
        <v>287</v>
      </c>
      <c r="D89" s="173">
        <v>400</v>
      </c>
      <c r="E89" s="114">
        <v>1200</v>
      </c>
      <c r="F89" s="157">
        <v>1200</v>
      </c>
      <c r="G89" s="115">
        <v>400</v>
      </c>
      <c r="H89" s="115">
        <v>200</v>
      </c>
      <c r="I89" s="104"/>
      <c r="J89" s="136"/>
      <c r="K89" s="136"/>
      <c r="L89" s="136"/>
      <c r="M89" s="90"/>
      <c r="N89" s="90"/>
      <c r="O89" s="118">
        <v>20350</v>
      </c>
      <c r="P89" s="106">
        <v>400</v>
      </c>
      <c r="Q89" s="120">
        <v>20350</v>
      </c>
      <c r="R89" s="108"/>
      <c r="S89" s="97"/>
      <c r="T89" s="118">
        <v>21350</v>
      </c>
      <c r="U89" s="96"/>
      <c r="V89" s="70"/>
    </row>
    <row r="90" spans="1:22" ht="18" customHeight="1" thickBot="1">
      <c r="A90" s="98"/>
      <c r="B90" s="112"/>
      <c r="C90" s="113" t="s">
        <v>288</v>
      </c>
      <c r="D90" s="175">
        <v>500</v>
      </c>
      <c r="E90" s="121"/>
      <c r="F90" s="125">
        <v>300</v>
      </c>
      <c r="G90" s="103">
        <v>300</v>
      </c>
      <c r="H90" s="103">
        <v>300</v>
      </c>
      <c r="I90" s="176" t="s">
        <v>289</v>
      </c>
      <c r="J90" s="136"/>
      <c r="K90" s="136"/>
      <c r="L90" s="136"/>
      <c r="M90" s="90"/>
      <c r="N90" s="90"/>
      <c r="O90" s="110">
        <v>20350</v>
      </c>
      <c r="P90" s="106">
        <v>200</v>
      </c>
      <c r="Q90" s="111">
        <v>20350</v>
      </c>
      <c r="R90" s="108"/>
      <c r="S90" s="97"/>
      <c r="T90" s="110">
        <v>21350</v>
      </c>
      <c r="U90" s="96"/>
      <c r="V90" s="70"/>
    </row>
    <row r="91" spans="1:22" ht="17.100000000000001" customHeight="1" thickBot="1">
      <c r="A91" s="98"/>
      <c r="B91" s="112" t="s">
        <v>55</v>
      </c>
      <c r="C91" s="113" t="s">
        <v>290</v>
      </c>
      <c r="D91" s="175">
        <v>1200</v>
      </c>
      <c r="E91" s="114">
        <v>2000</v>
      </c>
      <c r="F91" s="157"/>
      <c r="G91" s="122">
        <v>500</v>
      </c>
      <c r="H91" s="103">
        <v>500</v>
      </c>
      <c r="I91" s="123" t="s">
        <v>291</v>
      </c>
      <c r="J91" s="136"/>
      <c r="K91" s="136"/>
      <c r="L91" s="136"/>
      <c r="M91" s="90"/>
      <c r="N91" s="90"/>
      <c r="O91" s="105">
        <v>20360</v>
      </c>
      <c r="P91" s="106">
        <v>800</v>
      </c>
      <c r="Q91" s="107">
        <v>20360</v>
      </c>
      <c r="R91" s="108"/>
      <c r="S91" s="97"/>
      <c r="T91" s="105">
        <v>21360</v>
      </c>
      <c r="U91" s="96"/>
      <c r="V91" s="70"/>
    </row>
    <row r="92" spans="1:22" ht="18" customHeight="1" thickBot="1">
      <c r="A92" s="98"/>
      <c r="B92" s="112"/>
      <c r="C92" s="113" t="s">
        <v>292</v>
      </c>
      <c r="D92" s="175"/>
      <c r="E92" s="114"/>
      <c r="F92" s="157"/>
      <c r="G92" s="145"/>
      <c r="H92" s="103"/>
      <c r="I92" s="123"/>
      <c r="J92" s="136"/>
      <c r="K92" s="136"/>
      <c r="L92" s="136"/>
      <c r="M92" s="90"/>
      <c r="N92" s="90"/>
      <c r="O92" s="118">
        <v>20360</v>
      </c>
      <c r="P92" s="106">
        <v>100</v>
      </c>
      <c r="Q92" s="120">
        <v>20360</v>
      </c>
      <c r="R92" s="108">
        <v>138.85</v>
      </c>
      <c r="S92" s="97"/>
      <c r="T92" s="105">
        <v>21360</v>
      </c>
      <c r="U92" s="96"/>
      <c r="V92" s="70"/>
    </row>
    <row r="93" spans="1:22" ht="16.149999999999999" customHeight="1" thickBot="1">
      <c r="A93" s="98"/>
      <c r="B93" s="112"/>
      <c r="C93" s="113" t="s">
        <v>293</v>
      </c>
      <c r="D93" s="175"/>
      <c r="E93" s="114"/>
      <c r="F93" s="125">
        <v>800</v>
      </c>
      <c r="G93" s="103">
        <v>800</v>
      </c>
      <c r="H93" s="115">
        <v>600</v>
      </c>
      <c r="I93" s="104"/>
      <c r="J93" s="136"/>
      <c r="K93" s="136"/>
      <c r="L93" s="136"/>
      <c r="M93" s="90"/>
      <c r="N93" s="90"/>
      <c r="O93" s="110">
        <v>20360</v>
      </c>
      <c r="P93" s="106">
        <v>300</v>
      </c>
      <c r="Q93" s="111">
        <v>20360</v>
      </c>
      <c r="R93" s="108"/>
      <c r="S93" s="97"/>
      <c r="T93" s="105">
        <v>21360</v>
      </c>
      <c r="U93" s="96"/>
      <c r="V93" s="70"/>
    </row>
    <row r="94" spans="1:22" ht="18" customHeight="1" thickBot="1">
      <c r="A94" s="98"/>
      <c r="B94" s="112" t="s">
        <v>294</v>
      </c>
      <c r="C94" s="113" t="s">
        <v>295</v>
      </c>
      <c r="D94" s="175">
        <v>1100</v>
      </c>
      <c r="E94" s="114">
        <v>1500</v>
      </c>
      <c r="F94" s="161">
        <v>1500</v>
      </c>
      <c r="G94" s="115">
        <v>1200</v>
      </c>
      <c r="H94" s="103">
        <v>1200</v>
      </c>
      <c r="I94" s="104" t="s">
        <v>296</v>
      </c>
      <c r="J94" s="136"/>
      <c r="K94" s="136"/>
      <c r="L94" s="136"/>
      <c r="M94" s="90"/>
      <c r="N94" s="90"/>
      <c r="O94" s="105">
        <v>20370</v>
      </c>
      <c r="P94" s="106">
        <v>600</v>
      </c>
      <c r="Q94" s="107">
        <v>20370</v>
      </c>
      <c r="R94" s="108"/>
      <c r="S94" s="97"/>
      <c r="T94" s="105">
        <v>21370</v>
      </c>
      <c r="U94" s="96"/>
      <c r="V94" s="70"/>
    </row>
    <row r="95" spans="1:22" ht="18" customHeight="1" thickBot="1">
      <c r="A95" s="98"/>
      <c r="B95" s="112"/>
      <c r="C95" s="113" t="s">
        <v>297</v>
      </c>
      <c r="D95" s="175">
        <v>500</v>
      </c>
      <c r="E95" s="121">
        <v>200</v>
      </c>
      <c r="F95" s="125">
        <v>500</v>
      </c>
      <c r="G95" s="115">
        <v>400</v>
      </c>
      <c r="H95" s="103">
        <v>400</v>
      </c>
      <c r="I95" s="104"/>
      <c r="J95" s="136"/>
      <c r="K95" s="136"/>
      <c r="L95" s="136"/>
      <c r="M95" s="90"/>
      <c r="N95" s="90"/>
      <c r="O95" s="118">
        <v>20370</v>
      </c>
      <c r="P95" s="106">
        <v>200</v>
      </c>
      <c r="Q95" s="120">
        <v>20370</v>
      </c>
      <c r="R95" s="108"/>
      <c r="S95" s="97"/>
      <c r="T95" s="105">
        <v>21370</v>
      </c>
      <c r="U95" s="96"/>
      <c r="V95" s="70"/>
    </row>
    <row r="96" spans="1:22" ht="18" customHeight="1" thickBot="1">
      <c r="A96" s="98"/>
      <c r="B96" s="112"/>
      <c r="C96" s="113" t="s">
        <v>298</v>
      </c>
      <c r="D96" s="177">
        <v>500</v>
      </c>
      <c r="E96" s="121"/>
      <c r="F96" s="178"/>
      <c r="G96" s="103"/>
      <c r="H96" s="103"/>
      <c r="I96" s="104" t="s">
        <v>299</v>
      </c>
      <c r="J96" s="136">
        <f>SUM(G86:G96)</f>
        <v>6000</v>
      </c>
      <c r="K96" s="136" t="e">
        <f>SUM(#REF!)</f>
        <v>#REF!</v>
      </c>
      <c r="L96" s="136" t="e">
        <f>SUM(#REF!)</f>
        <v>#REF!</v>
      </c>
      <c r="M96" s="137" t="e">
        <f>L96/K96-1</f>
        <v>#REF!</v>
      </c>
      <c r="N96" s="137" t="s">
        <v>51</v>
      </c>
      <c r="O96" s="127">
        <v>20370</v>
      </c>
      <c r="P96" s="106">
        <v>200</v>
      </c>
      <c r="Q96" s="172">
        <v>20370</v>
      </c>
      <c r="R96" s="108"/>
      <c r="S96" s="97"/>
      <c r="T96" s="105">
        <v>21370</v>
      </c>
      <c r="U96" s="96"/>
      <c r="V96" s="70"/>
    </row>
    <row r="97" spans="1:22" ht="18" customHeight="1" thickBot="1">
      <c r="A97" s="98" t="s">
        <v>300</v>
      </c>
      <c r="B97" s="146" t="s">
        <v>301</v>
      </c>
      <c r="C97" s="113" t="s">
        <v>302</v>
      </c>
      <c r="D97" s="101">
        <v>1000</v>
      </c>
      <c r="E97" s="102">
        <v>1000</v>
      </c>
      <c r="F97" s="102">
        <v>1000</v>
      </c>
      <c r="G97" s="103">
        <v>1000</v>
      </c>
      <c r="H97" s="103">
        <v>1000</v>
      </c>
      <c r="I97" s="104"/>
      <c r="J97" s="90"/>
      <c r="K97" s="90"/>
      <c r="L97" s="90"/>
      <c r="M97" s="90"/>
      <c r="N97" s="90"/>
      <c r="O97" s="105">
        <v>20400</v>
      </c>
      <c r="P97" s="106">
        <v>1250</v>
      </c>
      <c r="Q97" s="107">
        <v>20400</v>
      </c>
      <c r="R97" s="108"/>
      <c r="S97" s="129"/>
      <c r="T97" s="105">
        <v>21400</v>
      </c>
      <c r="U97" s="96"/>
      <c r="V97" s="73"/>
    </row>
    <row r="98" spans="1:22" ht="18" customHeight="1" thickBot="1">
      <c r="A98" s="98"/>
      <c r="B98" s="146"/>
      <c r="C98" s="113" t="s">
        <v>303</v>
      </c>
      <c r="D98" s="101">
        <v>500</v>
      </c>
      <c r="E98" s="102">
        <v>500</v>
      </c>
      <c r="F98" s="102">
        <v>500</v>
      </c>
      <c r="G98" s="103">
        <v>500</v>
      </c>
      <c r="H98" s="103">
        <v>500</v>
      </c>
      <c r="I98" s="104"/>
      <c r="J98" s="90"/>
      <c r="K98" s="90"/>
      <c r="L98" s="90"/>
      <c r="M98" s="90"/>
      <c r="N98" s="90"/>
      <c r="O98" s="118">
        <v>20400</v>
      </c>
      <c r="P98" s="106">
        <v>700</v>
      </c>
      <c r="Q98" s="120">
        <v>20400</v>
      </c>
      <c r="R98" s="108">
        <v>618.38</v>
      </c>
      <c r="S98" s="97"/>
      <c r="T98" s="118">
        <v>21400</v>
      </c>
      <c r="U98" s="96"/>
      <c r="V98" s="116"/>
    </row>
    <row r="99" spans="1:22" ht="18" customHeight="1" thickBot="1">
      <c r="A99" s="98"/>
      <c r="B99" s="146"/>
      <c r="C99" s="113" t="s">
        <v>304</v>
      </c>
      <c r="D99" s="101">
        <v>400</v>
      </c>
      <c r="E99" s="102">
        <v>400</v>
      </c>
      <c r="F99" s="132">
        <v>400</v>
      </c>
      <c r="G99" s="103">
        <v>400</v>
      </c>
      <c r="H99" s="103">
        <v>400</v>
      </c>
      <c r="I99" s="104" t="s">
        <v>305</v>
      </c>
      <c r="J99" s="90"/>
      <c r="K99" s="90" t="s">
        <v>306</v>
      </c>
      <c r="L99" s="90"/>
      <c r="M99" s="90"/>
      <c r="N99" s="90"/>
      <c r="O99" s="110">
        <v>20405</v>
      </c>
      <c r="P99" s="106">
        <v>500</v>
      </c>
      <c r="Q99" s="111">
        <v>20405</v>
      </c>
      <c r="R99" s="108"/>
      <c r="S99" s="97"/>
      <c r="T99" s="110">
        <v>21405</v>
      </c>
      <c r="U99" s="96"/>
      <c r="V99" s="116"/>
    </row>
    <row r="100" spans="1:22" ht="18" customHeight="1" thickBot="1">
      <c r="A100" s="98"/>
      <c r="B100" s="146" t="s">
        <v>307</v>
      </c>
      <c r="C100" s="113" t="s">
        <v>308</v>
      </c>
      <c r="D100" s="101">
        <v>400</v>
      </c>
      <c r="E100" s="114">
        <v>500</v>
      </c>
      <c r="F100" s="132">
        <v>500</v>
      </c>
      <c r="G100" s="103">
        <v>500</v>
      </c>
      <c r="H100" s="103">
        <v>500</v>
      </c>
      <c r="I100" s="104"/>
      <c r="J100" s="90"/>
      <c r="K100" s="90"/>
      <c r="L100" s="90"/>
      <c r="M100" s="90"/>
      <c r="N100" s="90"/>
      <c r="O100" s="105">
        <v>20410</v>
      </c>
      <c r="P100" s="106">
        <v>500</v>
      </c>
      <c r="Q100" s="107">
        <v>20410</v>
      </c>
      <c r="R100" s="108"/>
      <c r="S100" s="97"/>
      <c r="T100" s="105">
        <v>21410</v>
      </c>
      <c r="U100" s="96"/>
      <c r="V100" s="70"/>
    </row>
    <row r="101" spans="1:22" ht="18" customHeight="1" thickBot="1">
      <c r="A101" s="98"/>
      <c r="B101" s="146"/>
      <c r="C101" s="179" t="s">
        <v>309</v>
      </c>
      <c r="D101" s="121">
        <v>600</v>
      </c>
      <c r="E101" s="121">
        <v>500</v>
      </c>
      <c r="F101" s="132">
        <v>500</v>
      </c>
      <c r="G101" s="103">
        <v>500</v>
      </c>
      <c r="H101" s="103">
        <v>500</v>
      </c>
      <c r="I101" s="104"/>
      <c r="J101" s="90"/>
      <c r="K101" s="90"/>
      <c r="L101" s="90"/>
      <c r="M101" s="90"/>
      <c r="N101" s="90"/>
      <c r="O101" s="110">
        <v>20410</v>
      </c>
      <c r="P101" s="106">
        <v>500</v>
      </c>
      <c r="Q101" s="111">
        <v>20410</v>
      </c>
      <c r="R101" s="108"/>
      <c r="S101" s="97"/>
      <c r="T101" s="110">
        <v>21410</v>
      </c>
      <c r="U101" s="96"/>
      <c r="V101" s="70"/>
    </row>
    <row r="102" spans="1:22" ht="18" customHeight="1" thickBot="1">
      <c r="A102" s="98"/>
      <c r="B102" s="112" t="s">
        <v>310</v>
      </c>
      <c r="C102" s="113" t="s">
        <v>55</v>
      </c>
      <c r="D102" s="101">
        <v>600</v>
      </c>
      <c r="E102" s="102">
        <v>600</v>
      </c>
      <c r="F102" s="132">
        <v>600</v>
      </c>
      <c r="G102" s="103">
        <v>600</v>
      </c>
      <c r="H102" s="103">
        <v>600</v>
      </c>
      <c r="I102" s="104"/>
      <c r="J102" s="90"/>
      <c r="K102" s="90"/>
      <c r="L102" s="90"/>
      <c r="M102" s="90"/>
      <c r="N102" s="90"/>
      <c r="O102" s="105">
        <v>20420</v>
      </c>
      <c r="P102" s="106">
        <v>600</v>
      </c>
      <c r="Q102" s="107">
        <v>20420</v>
      </c>
      <c r="R102" s="108"/>
      <c r="S102" s="97"/>
      <c r="T102" s="105">
        <v>21420</v>
      </c>
      <c r="U102" s="96"/>
      <c r="V102" s="70"/>
    </row>
    <row r="103" spans="1:22" ht="18" customHeight="1" thickBot="1">
      <c r="A103" s="98"/>
      <c r="B103" s="112"/>
      <c r="C103" s="113" t="s">
        <v>68</v>
      </c>
      <c r="D103" s="121">
        <v>800</v>
      </c>
      <c r="E103" s="102">
        <v>800</v>
      </c>
      <c r="F103" s="132">
        <v>800</v>
      </c>
      <c r="G103" s="122">
        <v>900</v>
      </c>
      <c r="H103" s="103">
        <v>900</v>
      </c>
      <c r="I103" s="104"/>
      <c r="J103" s="90"/>
      <c r="K103" s="90"/>
      <c r="L103" s="90"/>
      <c r="M103" s="90"/>
      <c r="N103" s="90"/>
      <c r="O103" s="118">
        <v>20421</v>
      </c>
      <c r="P103" s="106">
        <v>900</v>
      </c>
      <c r="Q103" s="120">
        <v>20421</v>
      </c>
      <c r="R103" s="108"/>
      <c r="S103" s="97"/>
      <c r="T103" s="118">
        <v>21421</v>
      </c>
      <c r="U103" s="96"/>
      <c r="V103" s="70"/>
    </row>
    <row r="104" spans="1:22" ht="18" customHeight="1" thickBot="1">
      <c r="A104" s="98"/>
      <c r="B104" s="112"/>
      <c r="C104" s="113" t="s">
        <v>70</v>
      </c>
      <c r="D104" s="121">
        <v>700</v>
      </c>
      <c r="E104" s="102">
        <v>700</v>
      </c>
      <c r="F104" s="132">
        <v>700</v>
      </c>
      <c r="G104" s="103">
        <v>700</v>
      </c>
      <c r="H104" s="103">
        <v>700</v>
      </c>
      <c r="I104" s="104"/>
      <c r="J104" s="90"/>
      <c r="K104" s="90"/>
      <c r="L104" s="90"/>
      <c r="M104" s="90"/>
      <c r="N104" s="90"/>
      <c r="O104" s="118">
        <v>20422</v>
      </c>
      <c r="P104" s="106">
        <v>700</v>
      </c>
      <c r="Q104" s="120">
        <v>20422</v>
      </c>
      <c r="R104" s="108"/>
      <c r="S104" s="97"/>
      <c r="T104" s="118">
        <v>21422</v>
      </c>
      <c r="U104" s="96"/>
      <c r="V104" s="70"/>
    </row>
    <row r="105" spans="1:22" ht="18" customHeight="1" thickBot="1">
      <c r="A105" s="98"/>
      <c r="B105" s="112"/>
      <c r="C105" s="113" t="s">
        <v>311</v>
      </c>
      <c r="D105" s="121"/>
      <c r="E105" s="102"/>
      <c r="F105" s="132"/>
      <c r="G105" s="103"/>
      <c r="H105" s="103"/>
      <c r="I105" s="104"/>
      <c r="J105" s="90"/>
      <c r="K105" s="90"/>
      <c r="L105" s="90"/>
      <c r="M105" s="90"/>
      <c r="N105" s="90"/>
      <c r="O105" s="118">
        <v>20428</v>
      </c>
      <c r="P105" s="106">
        <v>1000</v>
      </c>
      <c r="Q105" s="120">
        <v>20428</v>
      </c>
      <c r="R105" s="108"/>
      <c r="S105" s="97"/>
      <c r="T105" s="118">
        <v>21428</v>
      </c>
      <c r="U105" s="96"/>
      <c r="V105" s="70"/>
    </row>
    <row r="106" spans="1:22" ht="18" customHeight="1" thickBot="1">
      <c r="A106" s="98"/>
      <c r="B106" s="112"/>
      <c r="C106" s="113" t="s">
        <v>312</v>
      </c>
      <c r="D106" s="121">
        <v>1000</v>
      </c>
      <c r="E106" s="114">
        <v>2000</v>
      </c>
      <c r="F106" s="132">
        <v>2000</v>
      </c>
      <c r="G106" s="103">
        <v>2000</v>
      </c>
      <c r="H106" s="103">
        <v>2000</v>
      </c>
      <c r="I106" s="104"/>
      <c r="J106" s="90"/>
      <c r="K106" s="90"/>
      <c r="L106" s="90"/>
      <c r="M106" s="90"/>
      <c r="N106" s="90"/>
      <c r="O106" s="118" t="s">
        <v>313</v>
      </c>
      <c r="P106" s="106">
        <v>1000</v>
      </c>
      <c r="Q106" s="120">
        <v>20403</v>
      </c>
      <c r="R106" s="108"/>
      <c r="S106" s="97"/>
      <c r="T106" s="118">
        <v>21423</v>
      </c>
      <c r="U106" s="96" t="s">
        <v>314</v>
      </c>
      <c r="V106" s="70"/>
    </row>
    <row r="107" spans="1:22" ht="18" customHeight="1" thickBot="1">
      <c r="A107" s="98"/>
      <c r="B107" s="112"/>
      <c r="C107" s="113" t="s">
        <v>315</v>
      </c>
      <c r="D107" s="101">
        <v>1000</v>
      </c>
      <c r="E107" s="102">
        <v>1000</v>
      </c>
      <c r="F107" s="132">
        <v>1000</v>
      </c>
      <c r="G107" s="103">
        <v>1000</v>
      </c>
      <c r="H107" s="103">
        <v>1000</v>
      </c>
      <c r="I107" s="104"/>
      <c r="J107" s="90"/>
      <c r="K107" s="90"/>
      <c r="L107" s="90"/>
      <c r="M107" s="90"/>
      <c r="N107" s="90"/>
      <c r="O107" s="118">
        <v>20424</v>
      </c>
      <c r="P107" s="106">
        <v>1200</v>
      </c>
      <c r="Q107" s="120">
        <v>20424</v>
      </c>
      <c r="R107" s="108"/>
      <c r="S107" s="97"/>
      <c r="T107" s="118">
        <v>21424</v>
      </c>
      <c r="U107" s="96"/>
      <c r="V107" s="70"/>
    </row>
    <row r="108" spans="1:22" ht="18" customHeight="1" thickBot="1">
      <c r="A108" s="98"/>
      <c r="B108" s="112"/>
      <c r="C108" s="113" t="s">
        <v>316</v>
      </c>
      <c r="D108" s="101">
        <v>600</v>
      </c>
      <c r="E108" s="102">
        <v>600</v>
      </c>
      <c r="F108" s="132">
        <v>600</v>
      </c>
      <c r="G108" s="103">
        <v>600</v>
      </c>
      <c r="H108" s="103">
        <v>600</v>
      </c>
      <c r="I108" s="104"/>
      <c r="J108" s="90"/>
      <c r="K108" s="90"/>
      <c r="L108" s="90"/>
      <c r="M108" s="90"/>
      <c r="N108" s="90"/>
      <c r="O108" s="118">
        <v>20425</v>
      </c>
      <c r="P108" s="106">
        <v>600</v>
      </c>
      <c r="Q108" s="120">
        <v>20425</v>
      </c>
      <c r="R108" s="108"/>
      <c r="S108" s="97"/>
      <c r="T108" s="118">
        <v>21425</v>
      </c>
      <c r="U108" s="96"/>
      <c r="V108" s="70"/>
    </row>
    <row r="109" spans="1:22" ht="18" customHeight="1" thickBot="1">
      <c r="A109" s="98"/>
      <c r="B109" s="112"/>
      <c r="C109" s="113" t="s">
        <v>317</v>
      </c>
      <c r="D109" s="102"/>
      <c r="E109" s="114">
        <v>300</v>
      </c>
      <c r="F109" s="132">
        <v>300</v>
      </c>
      <c r="G109" s="103">
        <v>300</v>
      </c>
      <c r="H109" s="103">
        <v>300</v>
      </c>
      <c r="I109" s="104"/>
      <c r="J109" s="90"/>
      <c r="K109" s="90"/>
      <c r="L109" s="90"/>
      <c r="M109" s="90"/>
      <c r="N109" s="90"/>
      <c r="O109" s="118">
        <v>20426</v>
      </c>
      <c r="P109" s="106">
        <v>300</v>
      </c>
      <c r="Q109" s="120">
        <v>20426</v>
      </c>
      <c r="R109" s="108"/>
      <c r="S109" s="97"/>
      <c r="T109" s="118">
        <v>21426</v>
      </c>
      <c r="U109" s="96"/>
      <c r="V109" s="70"/>
    </row>
    <row r="110" spans="1:22" ht="18" customHeight="1" thickBot="1">
      <c r="A110" s="98"/>
      <c r="B110" s="112"/>
      <c r="C110" s="113" t="s">
        <v>318</v>
      </c>
      <c r="D110" s="102"/>
      <c r="E110" s="114"/>
      <c r="F110" s="132"/>
      <c r="G110" s="103"/>
      <c r="H110" s="103"/>
      <c r="I110" s="123"/>
      <c r="J110" s="90"/>
      <c r="K110" s="90"/>
      <c r="L110" s="90"/>
      <c r="M110" s="90"/>
      <c r="N110" s="90"/>
      <c r="O110" s="110"/>
      <c r="P110" s="106"/>
      <c r="Q110" s="163"/>
      <c r="R110" s="108"/>
      <c r="S110" s="97"/>
      <c r="T110" s="110"/>
      <c r="U110" s="96"/>
      <c r="V110" s="70"/>
    </row>
    <row r="111" spans="1:22" ht="18" customHeight="1" thickBot="1">
      <c r="A111" s="98"/>
      <c r="B111" s="99" t="s">
        <v>319</v>
      </c>
      <c r="C111" s="113" t="s">
        <v>320</v>
      </c>
      <c r="D111" s="101">
        <v>2000</v>
      </c>
      <c r="E111" s="102">
        <v>2000</v>
      </c>
      <c r="F111" s="132">
        <v>2000</v>
      </c>
      <c r="G111" s="103">
        <v>2000</v>
      </c>
      <c r="H111" s="103">
        <v>2000</v>
      </c>
      <c r="I111" s="104"/>
      <c r="J111" s="90"/>
      <c r="K111" s="90"/>
      <c r="L111" s="90"/>
      <c r="M111" s="90"/>
      <c r="N111" s="90"/>
      <c r="O111" s="153">
        <v>20430</v>
      </c>
      <c r="P111" s="106">
        <v>2000</v>
      </c>
      <c r="Q111" s="95">
        <v>20430</v>
      </c>
      <c r="R111" s="108"/>
      <c r="S111" s="97"/>
      <c r="T111" s="153">
        <v>21430</v>
      </c>
      <c r="U111" s="96"/>
      <c r="V111" s="70"/>
    </row>
    <row r="112" spans="1:22" ht="18" customHeight="1" thickBot="1">
      <c r="A112" s="98"/>
      <c r="B112" s="146" t="s">
        <v>321</v>
      </c>
      <c r="C112" s="113" t="s">
        <v>322</v>
      </c>
      <c r="D112" s="101">
        <v>500</v>
      </c>
      <c r="E112" s="102">
        <v>500</v>
      </c>
      <c r="F112" s="132">
        <v>500</v>
      </c>
      <c r="G112" s="103">
        <v>500</v>
      </c>
      <c r="H112" s="103">
        <v>500</v>
      </c>
      <c r="I112" s="104"/>
      <c r="J112" s="90"/>
      <c r="K112" s="90"/>
      <c r="L112" s="90"/>
      <c r="M112" s="90"/>
      <c r="N112" s="90"/>
      <c r="O112" s="105">
        <v>20440</v>
      </c>
      <c r="P112" s="106">
        <v>750</v>
      </c>
      <c r="Q112" s="133">
        <v>20440</v>
      </c>
      <c r="R112" s="108"/>
      <c r="S112" s="97"/>
      <c r="T112" s="105">
        <v>21440</v>
      </c>
      <c r="U112" s="96"/>
      <c r="V112" s="70"/>
    </row>
    <row r="113" spans="1:22" ht="19.5" customHeight="1" thickBot="1">
      <c r="A113" s="98"/>
      <c r="B113" s="146"/>
      <c r="C113" s="113" t="s">
        <v>323</v>
      </c>
      <c r="D113" s="101">
        <v>500</v>
      </c>
      <c r="E113" s="102">
        <v>500</v>
      </c>
      <c r="F113" s="132">
        <v>500</v>
      </c>
      <c r="G113" s="103">
        <v>500</v>
      </c>
      <c r="H113" s="103">
        <v>500</v>
      </c>
      <c r="I113" s="104"/>
      <c r="J113" s="90"/>
      <c r="K113" s="90"/>
      <c r="L113" s="90"/>
      <c r="M113" s="90"/>
      <c r="N113" s="90"/>
      <c r="O113" s="118">
        <v>20440</v>
      </c>
      <c r="P113" s="106">
        <v>500</v>
      </c>
      <c r="Q113" s="120">
        <v>20440</v>
      </c>
      <c r="R113" s="108"/>
      <c r="S113" s="97"/>
      <c r="T113" s="118">
        <v>21440</v>
      </c>
      <c r="U113" s="96"/>
      <c r="V113" s="70"/>
    </row>
    <row r="114" spans="1:22" ht="18" customHeight="1" thickBot="1">
      <c r="A114" s="98"/>
      <c r="B114" s="146"/>
      <c r="C114" s="113" t="s">
        <v>324</v>
      </c>
      <c r="D114" s="102"/>
      <c r="E114" s="114">
        <v>800</v>
      </c>
      <c r="F114" s="132">
        <v>800</v>
      </c>
      <c r="G114" s="103">
        <v>800</v>
      </c>
      <c r="H114" s="103">
        <v>800</v>
      </c>
      <c r="I114" s="104"/>
      <c r="J114" s="136">
        <f>SUM(G97:G114)</f>
        <v>12800</v>
      </c>
      <c r="K114" s="136" t="e">
        <f>SUM(#REF!)</f>
        <v>#REF!</v>
      </c>
      <c r="L114" s="136" t="e">
        <f>SUM(#REF!)</f>
        <v>#REF!</v>
      </c>
      <c r="M114" s="137" t="e">
        <f>L114/K114-1</f>
        <v>#REF!</v>
      </c>
      <c r="N114" s="137" t="s">
        <v>62</v>
      </c>
      <c r="O114" s="127">
        <v>20440</v>
      </c>
      <c r="P114" s="106">
        <v>800</v>
      </c>
      <c r="Q114" s="128">
        <v>20440</v>
      </c>
      <c r="R114" s="108"/>
      <c r="S114" s="97"/>
      <c r="T114" s="127">
        <v>21440</v>
      </c>
      <c r="U114" s="96"/>
      <c r="V114" s="70"/>
    </row>
    <row r="115" spans="1:22" ht="18" customHeight="1" thickBot="1">
      <c r="A115" s="98" t="s">
        <v>79</v>
      </c>
      <c r="B115" s="180" t="s">
        <v>273</v>
      </c>
      <c r="C115" s="181" t="s">
        <v>325</v>
      </c>
      <c r="D115" s="101">
        <v>200</v>
      </c>
      <c r="E115" s="101">
        <v>200</v>
      </c>
      <c r="F115" s="101">
        <v>200</v>
      </c>
      <c r="G115" s="103">
        <v>200</v>
      </c>
      <c r="H115" s="103">
        <v>200</v>
      </c>
      <c r="I115" s="104"/>
      <c r="J115" s="90"/>
      <c r="K115" s="90"/>
      <c r="L115" s="90"/>
      <c r="M115" s="90"/>
      <c r="N115" s="90"/>
      <c r="O115" s="182"/>
      <c r="P115" s="106"/>
      <c r="Q115" s="95"/>
      <c r="R115" s="108"/>
      <c r="S115" s="129"/>
      <c r="T115" s="182"/>
      <c r="U115" s="96"/>
      <c r="V115" s="73"/>
    </row>
    <row r="116" spans="1:22" ht="18" customHeight="1" thickBot="1">
      <c r="A116" s="98"/>
      <c r="B116" s="183" t="s">
        <v>52</v>
      </c>
      <c r="C116" s="181"/>
      <c r="D116" s="101">
        <v>200</v>
      </c>
      <c r="E116" s="101">
        <v>200</v>
      </c>
      <c r="F116" s="101">
        <v>200</v>
      </c>
      <c r="G116" s="103">
        <v>200</v>
      </c>
      <c r="H116" s="103">
        <v>200</v>
      </c>
      <c r="I116" s="184"/>
      <c r="J116" s="185"/>
      <c r="K116" s="185"/>
      <c r="L116" s="185"/>
      <c r="M116" s="185"/>
      <c r="N116" s="185"/>
      <c r="O116" s="182"/>
      <c r="P116" s="186">
        <v>500</v>
      </c>
      <c r="Q116" s="133"/>
      <c r="R116" s="108">
        <v>0</v>
      </c>
      <c r="S116" s="97"/>
      <c r="T116" s="182"/>
      <c r="U116" s="96"/>
      <c r="V116" s="116"/>
    </row>
    <row r="117" spans="1:22" ht="18" customHeight="1" thickBot="1">
      <c r="A117" s="98"/>
      <c r="B117" s="183"/>
      <c r="C117" s="181"/>
      <c r="D117" s="101">
        <v>1100</v>
      </c>
      <c r="E117" s="101">
        <v>1100</v>
      </c>
      <c r="F117" s="101">
        <v>1100</v>
      </c>
      <c r="G117" s="115">
        <v>800</v>
      </c>
      <c r="H117" s="103">
        <v>800</v>
      </c>
      <c r="I117" s="184"/>
      <c r="J117" s="185"/>
      <c r="K117" s="185"/>
      <c r="L117" s="185"/>
      <c r="M117" s="185"/>
      <c r="N117" s="185"/>
      <c r="O117" s="93">
        <v>20500</v>
      </c>
      <c r="P117" s="186"/>
      <c r="Q117" s="120"/>
      <c r="R117" s="108"/>
      <c r="S117" s="97"/>
      <c r="T117" s="93">
        <v>21500</v>
      </c>
      <c r="U117" s="96"/>
      <c r="V117" s="70"/>
    </row>
    <row r="118" spans="1:22" ht="18" customHeight="1" thickBot="1">
      <c r="A118" s="98"/>
      <c r="B118" s="183"/>
      <c r="C118" s="181"/>
      <c r="D118" s="101">
        <v>100</v>
      </c>
      <c r="E118" s="101">
        <v>100</v>
      </c>
      <c r="F118" s="101">
        <v>100</v>
      </c>
      <c r="G118" s="103">
        <v>100</v>
      </c>
      <c r="H118" s="103">
        <v>100</v>
      </c>
      <c r="I118" s="184"/>
      <c r="J118" s="185"/>
      <c r="K118" s="185"/>
      <c r="L118" s="185"/>
      <c r="M118" s="185"/>
      <c r="N118" s="185"/>
      <c r="O118" s="93"/>
      <c r="P118" s="186"/>
      <c r="Q118" s="120">
        <v>20500</v>
      </c>
      <c r="R118" s="108"/>
      <c r="S118" s="97"/>
      <c r="T118" s="93"/>
      <c r="U118" s="96"/>
      <c r="V118" s="70"/>
    </row>
    <row r="119" spans="1:22" ht="18" customHeight="1" thickBot="1">
      <c r="A119" s="98"/>
      <c r="B119" s="183" t="s">
        <v>319</v>
      </c>
      <c r="C119" s="181" t="s">
        <v>326</v>
      </c>
      <c r="D119" s="101">
        <v>200</v>
      </c>
      <c r="E119" s="101">
        <v>200</v>
      </c>
      <c r="F119" s="101">
        <v>200</v>
      </c>
      <c r="G119" s="103">
        <v>200</v>
      </c>
      <c r="H119" s="103">
        <v>200</v>
      </c>
      <c r="I119" s="104"/>
      <c r="J119" s="90"/>
      <c r="K119" s="90"/>
      <c r="L119" s="90"/>
      <c r="M119" s="90"/>
      <c r="N119" s="90"/>
      <c r="O119" s="93"/>
      <c r="P119" s="106"/>
      <c r="Q119" s="120"/>
      <c r="R119" s="108"/>
      <c r="S119" s="97"/>
      <c r="T119" s="93"/>
      <c r="U119" s="96"/>
      <c r="V119" s="70"/>
    </row>
    <row r="120" spans="1:22" ht="19.149999999999999" customHeight="1" thickBot="1">
      <c r="A120" s="98"/>
      <c r="B120" s="183"/>
      <c r="C120" s="181" t="s">
        <v>327</v>
      </c>
      <c r="D120" s="101">
        <v>200</v>
      </c>
      <c r="E120" s="101">
        <v>200</v>
      </c>
      <c r="F120" s="101">
        <v>200</v>
      </c>
      <c r="G120" s="122">
        <v>500</v>
      </c>
      <c r="H120" s="103">
        <v>500</v>
      </c>
      <c r="I120" s="123" t="s">
        <v>328</v>
      </c>
      <c r="J120" s="90"/>
      <c r="K120" s="90"/>
      <c r="L120" s="90"/>
      <c r="M120" s="90"/>
      <c r="N120" s="90"/>
      <c r="O120" s="93"/>
      <c r="P120" s="106"/>
      <c r="Q120" s="120"/>
      <c r="R120" s="108"/>
      <c r="S120" s="97"/>
      <c r="T120" s="93"/>
      <c r="U120" s="96"/>
      <c r="V120" s="116"/>
    </row>
    <row r="121" spans="1:22" ht="18" customHeight="1" thickBot="1">
      <c r="A121" s="98"/>
      <c r="B121" s="183"/>
      <c r="C121" s="181" t="s">
        <v>329</v>
      </c>
      <c r="D121" s="101">
        <v>200</v>
      </c>
      <c r="E121" s="101">
        <v>200</v>
      </c>
      <c r="F121" s="101">
        <v>200</v>
      </c>
      <c r="G121" s="103">
        <v>200</v>
      </c>
      <c r="H121" s="103">
        <v>200</v>
      </c>
      <c r="I121" s="104"/>
      <c r="J121" s="90"/>
      <c r="K121" s="90"/>
      <c r="L121" s="90"/>
      <c r="M121" s="90"/>
      <c r="N121" s="90"/>
      <c r="O121" s="93"/>
      <c r="P121" s="106"/>
      <c r="Q121" s="120"/>
      <c r="R121" s="108"/>
      <c r="S121" s="97"/>
      <c r="T121" s="93"/>
      <c r="U121" s="96"/>
      <c r="V121" s="116"/>
    </row>
    <row r="122" spans="1:22" ht="18" customHeight="1" thickBot="1">
      <c r="A122" s="98"/>
      <c r="B122" s="183" t="s">
        <v>330</v>
      </c>
      <c r="C122" s="181" t="s">
        <v>331</v>
      </c>
      <c r="D122" s="117">
        <v>500</v>
      </c>
      <c r="E122" s="132">
        <v>500</v>
      </c>
      <c r="F122" s="132">
        <v>500</v>
      </c>
      <c r="G122" s="115">
        <v>400</v>
      </c>
      <c r="H122" s="103">
        <v>400</v>
      </c>
      <c r="I122" s="104"/>
      <c r="J122" s="90"/>
      <c r="K122" s="90"/>
      <c r="L122" s="90"/>
      <c r="M122" s="90"/>
      <c r="N122" s="90"/>
      <c r="O122" s="187"/>
      <c r="P122" s="106"/>
      <c r="Q122" s="120"/>
      <c r="R122" s="108"/>
      <c r="S122" s="97"/>
      <c r="T122" s="187"/>
      <c r="U122" s="96"/>
      <c r="V122" s="70"/>
    </row>
    <row r="123" spans="1:22" ht="18" customHeight="1" thickBot="1">
      <c r="A123" s="98"/>
      <c r="B123" s="183"/>
      <c r="C123" s="181" t="s">
        <v>332</v>
      </c>
      <c r="D123" s="117">
        <v>500</v>
      </c>
      <c r="E123" s="132">
        <v>500</v>
      </c>
      <c r="F123" s="132">
        <v>500</v>
      </c>
      <c r="G123" s="115">
        <v>300</v>
      </c>
      <c r="H123" s="103">
        <v>300</v>
      </c>
      <c r="I123" s="104"/>
      <c r="J123" s="90"/>
      <c r="K123" s="90"/>
      <c r="L123" s="90"/>
      <c r="M123" s="90"/>
      <c r="N123" s="90"/>
      <c r="O123" s="93"/>
      <c r="P123" s="106"/>
      <c r="Q123" s="111"/>
      <c r="R123" s="108"/>
      <c r="S123" s="97"/>
      <c r="T123" s="93"/>
      <c r="U123" s="96"/>
      <c r="V123" s="116"/>
    </row>
    <row r="124" spans="1:22" ht="18" customHeight="1" thickBot="1">
      <c r="A124" s="98"/>
      <c r="B124" s="180" t="s">
        <v>321</v>
      </c>
      <c r="C124" s="181" t="s">
        <v>333</v>
      </c>
      <c r="D124" s="101">
        <v>400</v>
      </c>
      <c r="E124" s="101">
        <v>400</v>
      </c>
      <c r="F124" s="101">
        <v>400</v>
      </c>
      <c r="G124" s="103">
        <v>400</v>
      </c>
      <c r="H124" s="103">
        <v>400</v>
      </c>
      <c r="I124" s="104"/>
      <c r="J124" s="136">
        <f>SUM(G115:G124)</f>
        <v>3300</v>
      </c>
      <c r="K124" s="136" t="e">
        <f>SUM(#REF!)</f>
        <v>#REF!</v>
      </c>
      <c r="L124" s="136" t="e">
        <f>SUM(#REF!)</f>
        <v>#REF!</v>
      </c>
      <c r="M124" s="137" t="e">
        <f>L124/K124-1</f>
        <v>#REF!</v>
      </c>
      <c r="N124" s="137" t="s">
        <v>79</v>
      </c>
      <c r="O124" s="93" t="s">
        <v>334</v>
      </c>
      <c r="P124" s="106">
        <v>400</v>
      </c>
      <c r="Q124" s="140">
        <v>20600</v>
      </c>
      <c r="R124" s="108"/>
      <c r="S124" s="97"/>
      <c r="T124" s="93">
        <v>21510</v>
      </c>
      <c r="U124" s="96" t="s">
        <v>335</v>
      </c>
      <c r="V124" s="116"/>
    </row>
    <row r="125" spans="1:22" ht="18" customHeight="1" thickBot="1">
      <c r="A125" s="98" t="s">
        <v>82</v>
      </c>
      <c r="B125" s="146" t="s">
        <v>273</v>
      </c>
      <c r="C125" s="113" t="s">
        <v>336</v>
      </c>
      <c r="D125" s="188">
        <v>300</v>
      </c>
      <c r="E125" s="189">
        <v>300</v>
      </c>
      <c r="F125" s="189">
        <v>300</v>
      </c>
      <c r="G125" s="115">
        <v>240</v>
      </c>
      <c r="H125" s="190">
        <v>240</v>
      </c>
      <c r="I125" s="191"/>
      <c r="J125" s="90"/>
      <c r="K125" s="90"/>
      <c r="L125" s="90"/>
      <c r="M125" s="90"/>
      <c r="N125" s="90"/>
      <c r="O125" s="192">
        <v>20600</v>
      </c>
      <c r="P125" s="106">
        <v>240</v>
      </c>
      <c r="Q125" s="193">
        <v>20600</v>
      </c>
      <c r="R125" s="108">
        <v>0</v>
      </c>
      <c r="S125" s="129"/>
      <c r="T125" s="192">
        <v>21600</v>
      </c>
      <c r="U125" s="96"/>
      <c r="V125" s="70"/>
    </row>
    <row r="126" spans="1:22" ht="18" customHeight="1" thickBot="1">
      <c r="A126" s="98"/>
      <c r="B126" s="146"/>
      <c r="C126" s="113" t="s">
        <v>337</v>
      </c>
      <c r="D126" s="188">
        <v>100</v>
      </c>
      <c r="E126" s="189">
        <v>100</v>
      </c>
      <c r="F126" s="189">
        <v>100</v>
      </c>
      <c r="G126" s="103">
        <v>100</v>
      </c>
      <c r="H126" s="190">
        <v>100</v>
      </c>
      <c r="I126" s="191"/>
      <c r="J126" s="90"/>
      <c r="K126" s="90"/>
      <c r="L126" s="90"/>
      <c r="M126" s="90"/>
      <c r="N126" s="90"/>
      <c r="O126" s="192">
        <v>20600</v>
      </c>
      <c r="P126" s="106">
        <v>100</v>
      </c>
      <c r="Q126" s="193">
        <v>20600</v>
      </c>
      <c r="R126" s="108"/>
      <c r="S126" s="129"/>
      <c r="T126" s="192">
        <v>21600</v>
      </c>
      <c r="U126" s="96"/>
      <c r="V126" s="70"/>
    </row>
    <row r="127" spans="1:22" ht="18" customHeight="1" thickBot="1">
      <c r="A127" s="98"/>
      <c r="B127" s="146" t="s">
        <v>52</v>
      </c>
      <c r="C127" s="113" t="s">
        <v>338</v>
      </c>
      <c r="D127" s="188">
        <v>300</v>
      </c>
      <c r="E127" s="189">
        <v>300</v>
      </c>
      <c r="F127" s="189">
        <v>300</v>
      </c>
      <c r="G127" s="115">
        <v>240</v>
      </c>
      <c r="H127" s="115">
        <v>200</v>
      </c>
      <c r="I127" s="104"/>
      <c r="J127" s="90"/>
      <c r="K127" s="90"/>
      <c r="L127" s="90"/>
      <c r="M127" s="90"/>
      <c r="N127" s="90"/>
      <c r="O127" s="192">
        <v>20600</v>
      </c>
      <c r="P127" s="106">
        <v>200</v>
      </c>
      <c r="Q127" s="193">
        <v>20600</v>
      </c>
      <c r="R127" s="108"/>
      <c r="S127" s="129"/>
      <c r="T127" s="192">
        <v>21600</v>
      </c>
      <c r="U127" s="96"/>
      <c r="V127" s="70"/>
    </row>
    <row r="128" spans="1:22" ht="18" customHeight="1" thickBot="1">
      <c r="A128" s="98"/>
      <c r="B128" s="146"/>
      <c r="C128" s="113" t="s">
        <v>339</v>
      </c>
      <c r="D128" s="194">
        <v>200</v>
      </c>
      <c r="E128" s="189">
        <v>200</v>
      </c>
      <c r="F128" s="189">
        <v>200</v>
      </c>
      <c r="G128" s="115">
        <v>160</v>
      </c>
      <c r="H128" s="189">
        <v>160</v>
      </c>
      <c r="I128" s="195"/>
      <c r="J128" s="90"/>
      <c r="K128" s="90"/>
      <c r="L128" s="90"/>
      <c r="M128" s="90"/>
      <c r="N128" s="90"/>
      <c r="O128" s="192">
        <v>20600</v>
      </c>
      <c r="P128" s="158">
        <v>160</v>
      </c>
      <c r="Q128" s="193">
        <v>20600</v>
      </c>
      <c r="R128" s="108"/>
      <c r="S128" s="129"/>
      <c r="T128" s="192">
        <v>21600</v>
      </c>
      <c r="U128" s="96"/>
      <c r="V128" s="70"/>
    </row>
    <row r="129" spans="1:22" ht="18" customHeight="1" thickBot="1">
      <c r="A129" s="98"/>
      <c r="B129" s="146" t="s">
        <v>77</v>
      </c>
      <c r="C129" s="113" t="s">
        <v>340</v>
      </c>
      <c r="D129" s="188">
        <v>600</v>
      </c>
      <c r="E129" s="189">
        <v>600</v>
      </c>
      <c r="F129" s="189">
        <v>600</v>
      </c>
      <c r="G129" s="115">
        <v>300</v>
      </c>
      <c r="H129" s="190">
        <v>300</v>
      </c>
      <c r="I129" s="104"/>
      <c r="J129" s="90"/>
      <c r="K129" s="90"/>
      <c r="L129" s="90"/>
      <c r="M129" s="90"/>
      <c r="N129" s="90"/>
      <c r="O129" s="192">
        <v>20600</v>
      </c>
      <c r="P129" s="106">
        <v>300</v>
      </c>
      <c r="Q129" s="193">
        <v>20600</v>
      </c>
      <c r="R129" s="108"/>
      <c r="S129" s="129"/>
      <c r="T129" s="192">
        <v>21600</v>
      </c>
      <c r="U129" s="96"/>
      <c r="V129" s="70"/>
    </row>
    <row r="130" spans="1:22" ht="18" customHeight="1" thickBot="1">
      <c r="A130" s="98"/>
      <c r="B130" s="146"/>
      <c r="C130" s="113" t="s">
        <v>341</v>
      </c>
      <c r="D130" s="188">
        <v>150</v>
      </c>
      <c r="E130" s="189">
        <v>150</v>
      </c>
      <c r="F130" s="189">
        <v>150</v>
      </c>
      <c r="G130" s="115">
        <v>120</v>
      </c>
      <c r="H130" s="115">
        <v>100</v>
      </c>
      <c r="I130" s="104"/>
      <c r="J130" s="90"/>
      <c r="K130" s="90"/>
      <c r="L130" s="90"/>
      <c r="M130" s="90"/>
      <c r="N130" s="90"/>
      <c r="O130" s="192">
        <v>20600</v>
      </c>
      <c r="P130" s="106">
        <v>100</v>
      </c>
      <c r="Q130" s="193">
        <v>20600</v>
      </c>
      <c r="R130" s="108"/>
      <c r="S130" s="129"/>
      <c r="T130" s="192">
        <v>21600</v>
      </c>
      <c r="U130" s="96"/>
      <c r="V130" s="70"/>
    </row>
    <row r="131" spans="1:22" ht="18" customHeight="1" thickBot="1">
      <c r="A131" s="98"/>
      <c r="B131" s="146" t="s">
        <v>330</v>
      </c>
      <c r="C131" s="100" t="s">
        <v>342</v>
      </c>
      <c r="D131" s="188">
        <v>500</v>
      </c>
      <c r="E131" s="189">
        <v>500</v>
      </c>
      <c r="F131" s="189">
        <v>500</v>
      </c>
      <c r="G131" s="115">
        <v>400</v>
      </c>
      <c r="H131" s="115">
        <v>300</v>
      </c>
      <c r="I131" s="104"/>
      <c r="J131" s="90"/>
      <c r="K131" s="90"/>
      <c r="L131" s="90"/>
      <c r="M131" s="90"/>
      <c r="N131" s="90"/>
      <c r="O131" s="192">
        <v>20600</v>
      </c>
      <c r="P131" s="106">
        <v>300</v>
      </c>
      <c r="Q131" s="193">
        <v>20600</v>
      </c>
      <c r="R131" s="108"/>
      <c r="S131" s="129"/>
      <c r="T131" s="192">
        <v>21600</v>
      </c>
      <c r="U131" s="96"/>
      <c r="V131" s="70"/>
    </row>
    <row r="132" spans="1:22" ht="18" customHeight="1" thickBot="1">
      <c r="A132" s="98"/>
      <c r="B132" s="146"/>
      <c r="C132" s="100" t="s">
        <v>343</v>
      </c>
      <c r="D132" s="188">
        <v>500</v>
      </c>
      <c r="E132" s="189">
        <v>500</v>
      </c>
      <c r="F132" s="189">
        <v>500</v>
      </c>
      <c r="G132" s="115">
        <v>400</v>
      </c>
      <c r="H132" s="115">
        <v>200</v>
      </c>
      <c r="I132" s="104"/>
      <c r="J132" s="90"/>
      <c r="K132" s="136" t="e">
        <f>SUM(#REF!)</f>
        <v>#REF!</v>
      </c>
      <c r="L132" s="136" t="e">
        <f>SUM(#REF!)</f>
        <v>#REF!</v>
      </c>
      <c r="M132" s="137" t="e">
        <f>L132/K132-1</f>
        <v>#REF!</v>
      </c>
      <c r="N132" s="90" t="s">
        <v>82</v>
      </c>
      <c r="O132" s="127">
        <v>20600</v>
      </c>
      <c r="P132" s="106">
        <v>200</v>
      </c>
      <c r="Q132" s="172">
        <v>20600</v>
      </c>
      <c r="R132" s="108"/>
      <c r="S132" s="129"/>
      <c r="T132" s="192">
        <v>21600</v>
      </c>
      <c r="U132" s="96"/>
      <c r="V132" s="70"/>
    </row>
    <row r="133" spans="1:22" ht="15.75" thickBot="1">
      <c r="A133" s="196"/>
      <c r="B133" s="197"/>
      <c r="C133" s="198"/>
      <c r="D133" s="71"/>
      <c r="E133" s="72"/>
      <c r="F133" s="198"/>
      <c r="G133" s="198"/>
      <c r="H133" s="199"/>
      <c r="I133" s="200"/>
      <c r="J133" s="76"/>
      <c r="K133" s="76"/>
      <c r="L133" s="76"/>
      <c r="M133" s="76"/>
      <c r="N133" s="76"/>
      <c r="O133" s="201"/>
      <c r="P133" s="202"/>
      <c r="Q133" s="203"/>
      <c r="R133" s="108"/>
      <c r="S133" s="129"/>
      <c r="T133" s="201"/>
      <c r="U133" s="96"/>
      <c r="V133" s="70"/>
    </row>
    <row r="134" spans="1:22" ht="15.75" thickBot="1">
      <c r="A134" s="204"/>
      <c r="B134" s="205" t="s">
        <v>12</v>
      </c>
      <c r="C134" s="198"/>
      <c r="D134" s="206">
        <f t="shared" ref="D134:H134" si="0">SUM(D3:D132)</f>
        <v>291364</v>
      </c>
      <c r="E134" s="206">
        <f t="shared" si="0"/>
        <v>281080</v>
      </c>
      <c r="F134" s="206">
        <f t="shared" si="0"/>
        <v>283831</v>
      </c>
      <c r="G134" s="206">
        <f t="shared" si="0"/>
        <v>261630</v>
      </c>
      <c r="H134" s="206">
        <f t="shared" si="0"/>
        <v>333020</v>
      </c>
      <c r="I134" s="207"/>
      <c r="J134" s="208"/>
      <c r="K134" s="208"/>
      <c r="L134" s="208"/>
      <c r="M134" s="208"/>
      <c r="N134" s="208"/>
      <c r="O134" s="209"/>
      <c r="P134" s="210">
        <f>SUM(P3:P132)</f>
        <v>395870</v>
      </c>
      <c r="Q134" s="107"/>
      <c r="R134" s="96"/>
      <c r="S134" s="97"/>
      <c r="T134" s="209"/>
      <c r="U134" s="96"/>
      <c r="V134" s="70"/>
    </row>
    <row r="135" spans="1:22">
      <c r="A135" s="198"/>
      <c r="B135" s="197"/>
      <c r="C135" s="211" t="s">
        <v>344</v>
      </c>
      <c r="D135" s="71"/>
      <c r="E135" s="212"/>
      <c r="F135" s="212"/>
      <c r="G135" s="198"/>
      <c r="H135" s="213"/>
      <c r="I135" s="214"/>
      <c r="J135" s="215"/>
      <c r="K135" s="215"/>
      <c r="L135" s="215"/>
      <c r="M135" s="215"/>
      <c r="N135" s="215"/>
      <c r="P135" s="217" t="e">
        <f>(P134-#REF!)/#REF!</f>
        <v>#REF!</v>
      </c>
      <c r="Q135" s="120"/>
      <c r="R135" s="96">
        <f>SUM(R1:R134)</f>
        <v>178770.92</v>
      </c>
      <c r="S135" s="97"/>
      <c r="U135" s="96"/>
      <c r="V135" s="73"/>
    </row>
    <row r="136" spans="1:22" ht="15.75" thickBot="1">
      <c r="A136" s="198"/>
      <c r="B136" s="197"/>
      <c r="C136" s="116" t="s">
        <v>345</v>
      </c>
      <c r="D136" s="218"/>
      <c r="E136" s="219" t="s">
        <v>346</v>
      </c>
      <c r="F136" s="220"/>
      <c r="G136" s="198"/>
      <c r="H136" s="199"/>
      <c r="I136" s="221"/>
      <c r="J136" s="222"/>
      <c r="K136" s="222"/>
      <c r="L136" s="222"/>
      <c r="M136" s="222"/>
      <c r="N136" s="222"/>
      <c r="P136" s="223" t="e">
        <f>P134-#REF!</f>
        <v>#REF!</v>
      </c>
      <c r="Q136" s="111"/>
      <c r="R136" s="96"/>
      <c r="S136" s="97"/>
      <c r="U136" s="96"/>
      <c r="V136" s="70"/>
    </row>
    <row r="137" spans="1:22">
      <c r="A137" s="198"/>
      <c r="P137" s="224"/>
      <c r="R137" s="96"/>
      <c r="S137" s="97"/>
      <c r="U137" s="96"/>
      <c r="V137" s="70"/>
    </row>
    <row r="138" spans="1:22">
      <c r="P138" s="224"/>
    </row>
    <row r="139" spans="1:22">
      <c r="P139" s="224"/>
    </row>
  </sheetData>
  <mergeCells count="63">
    <mergeCell ref="B119:B121"/>
    <mergeCell ref="B122:B123"/>
    <mergeCell ref="A125:A132"/>
    <mergeCell ref="B125:B126"/>
    <mergeCell ref="R125:R133"/>
    <mergeCell ref="B127:B128"/>
    <mergeCell ref="B129:B130"/>
    <mergeCell ref="B131:B132"/>
    <mergeCell ref="A97:A114"/>
    <mergeCell ref="B97:B99"/>
    <mergeCell ref="R98:R115"/>
    <mergeCell ref="B100:B101"/>
    <mergeCell ref="B102:B110"/>
    <mergeCell ref="B112:B114"/>
    <mergeCell ref="A115:A124"/>
    <mergeCell ref="B116:B118"/>
    <mergeCell ref="P116:P118"/>
    <mergeCell ref="R116:R124"/>
    <mergeCell ref="A73:A85"/>
    <mergeCell ref="B73:B85"/>
    <mergeCell ref="R74:R86"/>
    <mergeCell ref="A86:A96"/>
    <mergeCell ref="B86:B90"/>
    <mergeCell ref="R87:R91"/>
    <mergeCell ref="B91:B93"/>
    <mergeCell ref="R92:R94"/>
    <mergeCell ref="B94:B96"/>
    <mergeCell ref="R95:R97"/>
    <mergeCell ref="A45:A72"/>
    <mergeCell ref="B45:B55"/>
    <mergeCell ref="R46:R56"/>
    <mergeCell ref="B56:B60"/>
    <mergeCell ref="R57:R61"/>
    <mergeCell ref="B61:B66"/>
    <mergeCell ref="R62:R67"/>
    <mergeCell ref="B67:B72"/>
    <mergeCell ref="R68:R72"/>
    <mergeCell ref="B41:B44"/>
    <mergeCell ref="E42:E43"/>
    <mergeCell ref="F42:F43"/>
    <mergeCell ref="G42:G43"/>
    <mergeCell ref="H42:H43"/>
    <mergeCell ref="S43:S44"/>
    <mergeCell ref="B25:B26"/>
    <mergeCell ref="R26:R27"/>
    <mergeCell ref="B27:B29"/>
    <mergeCell ref="H27:H29"/>
    <mergeCell ref="I27:I29"/>
    <mergeCell ref="P27:P29"/>
    <mergeCell ref="R28:R34"/>
    <mergeCell ref="B30:B33"/>
    <mergeCell ref="B34:B40"/>
    <mergeCell ref="R35:R40"/>
    <mergeCell ref="A3:A12"/>
    <mergeCell ref="R3:R4"/>
    <mergeCell ref="B5:B12"/>
    <mergeCell ref="R5:R8"/>
    <mergeCell ref="R9:R13"/>
    <mergeCell ref="A13:A24"/>
    <mergeCell ref="R14:R16"/>
    <mergeCell ref="B16:B24"/>
    <mergeCell ref="R17:R25"/>
    <mergeCell ref="A25:A44"/>
  </mergeCells>
  <pageMargins left="0.7" right="0.7" top="0.75" bottom="0.75" header="0.3" footer="0.3"/>
  <pageSetup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vt:lpstr>
      <vt:lpstr>Reimbursement Form</vt:lpstr>
      <vt:lpstr>Code &amp; Signature</vt:lpstr>
      <vt:lpstr>Complete Budget Codes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Ho</dc:creator>
  <cp:lastModifiedBy>Helios Leung</cp:lastModifiedBy>
  <cp:lastPrinted>2020-12-31T01:54:48Z</cp:lastPrinted>
  <dcterms:created xsi:type="dcterms:W3CDTF">2020-11-29T17:40:14Z</dcterms:created>
  <dcterms:modified xsi:type="dcterms:W3CDTF">2020-12-31T02:00:36Z</dcterms:modified>
</cp:coreProperties>
</file>